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nderkolk\Downloads\"/>
    </mc:Choice>
  </mc:AlternateContent>
  <xr:revisionPtr revIDLastSave="0" documentId="8_{D7B67033-4D31-49B7-8642-4F3D0EED4360}" xr6:coauthVersionLast="47" xr6:coauthVersionMax="47" xr10:uidLastSave="{00000000-0000-0000-0000-000000000000}"/>
  <bookViews>
    <workbookView xWindow="-120" yWindow="-120" windowWidth="29040" windowHeight="15840" activeTab="1" xr2:uid="{C5735624-5148-41FE-BD8B-70C5C42D1248}"/>
  </bookViews>
  <sheets>
    <sheet name="Balans (2022)" sheetId="2" r:id="rId1"/>
    <sheet name="Exploitatie met vergelijk. 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5" l="1"/>
  <c r="F22" i="5"/>
  <c r="C15" i="2"/>
  <c r="C11" i="2"/>
  <c r="H22" i="5"/>
  <c r="J22" i="5"/>
  <c r="J45" i="5" s="1"/>
  <c r="J43" i="5"/>
  <c r="J36" i="5"/>
  <c r="H36" i="5"/>
  <c r="J14" i="5"/>
  <c r="H14" i="5"/>
  <c r="D14" i="5"/>
  <c r="J27" i="5"/>
  <c r="D42" i="5"/>
  <c r="D43" i="5" s="1"/>
  <c r="F14" i="5"/>
  <c r="H27" i="5"/>
  <c r="F27" i="5"/>
  <c r="D27" i="5"/>
  <c r="H43" i="5"/>
  <c r="F43" i="5"/>
  <c r="F36" i="5"/>
  <c r="D36" i="5"/>
  <c r="D17" i="2"/>
  <c r="D11" i="2"/>
  <c r="E15" i="2"/>
  <c r="E21" i="2" s="1"/>
  <c r="E11" i="2"/>
  <c r="J47" i="5" l="1"/>
  <c r="D45" i="5"/>
  <c r="D47" i="5" s="1"/>
  <c r="H45" i="5"/>
  <c r="H47" i="5" s="1"/>
  <c r="F45" i="5"/>
  <c r="F47" i="5" s="1"/>
  <c r="D21" i="2" l="1"/>
  <c r="C21" i="2" l="1"/>
</calcChain>
</file>

<file path=xl/sharedStrings.xml><?xml version="1.0" encoding="utf-8"?>
<sst xmlns="http://schemas.openxmlformats.org/spreadsheetml/2006/main" count="52" uniqueCount="51">
  <si>
    <t>Ontvangsten</t>
  </si>
  <si>
    <t>Sponsorinkomsten</t>
  </si>
  <si>
    <t>Subsidiebijdrage Gemeente</t>
  </si>
  <si>
    <t>Totaal ontvangsten</t>
  </si>
  <si>
    <t>Uitgaven</t>
  </si>
  <si>
    <t>Tennisbanen</t>
  </si>
  <si>
    <t>Baanhuur</t>
  </si>
  <si>
    <t>Onderhoud/renovatie</t>
  </si>
  <si>
    <t>Baanhuur binnenbanen</t>
  </si>
  <si>
    <t>Tennislessen</t>
  </si>
  <si>
    <t>Kosten tennis gerelateerde zaken</t>
  </si>
  <si>
    <t>Tennisballen</t>
  </si>
  <si>
    <t>Overige kosten jeugd tennis</t>
  </si>
  <si>
    <t>Commissie Sponsoring</t>
  </si>
  <si>
    <t>Competitiebijdragen</t>
  </si>
  <si>
    <t>Algemene kosten</t>
  </si>
  <si>
    <t>Vrijwilligerskosten</t>
  </si>
  <si>
    <t>Bank, telefoon en internetkosten</t>
  </si>
  <si>
    <t>Afdracht KNLTB</t>
  </si>
  <si>
    <t>Overige algemene kosten</t>
  </si>
  <si>
    <t>Totaal uitgaven</t>
  </si>
  <si>
    <t>Exploitatie resultaat</t>
  </si>
  <si>
    <t>Activa</t>
  </si>
  <si>
    <t>Certificaten van aandelen BV tot expl. Van tennisb . In B'wijk e.o.</t>
  </si>
  <si>
    <t>R/C Toernooicommissies</t>
  </si>
  <si>
    <t xml:space="preserve">Debiteuren </t>
  </si>
  <si>
    <t>Liquide middelen</t>
  </si>
  <si>
    <t>Totaal</t>
  </si>
  <si>
    <t>Passiva</t>
  </si>
  <si>
    <t xml:space="preserve">Kapitaal </t>
  </si>
  <si>
    <t xml:space="preserve">R/C St. Admin. Kantoor Duinwijck </t>
  </si>
  <si>
    <t>Club van 100</t>
  </si>
  <si>
    <t xml:space="preserve">Crediteuren </t>
  </si>
  <si>
    <t>Nog te ontvangen facturen</t>
  </si>
  <si>
    <t>Contributies/inschrijfgelden SEN</t>
  </si>
  <si>
    <t>Contributies/inschrijfgelden JUN</t>
  </si>
  <si>
    <t>Overige vorderingen</t>
  </si>
  <si>
    <t>2021 Realisatie</t>
  </si>
  <si>
    <t>2022 Begroting</t>
  </si>
  <si>
    <t>Balans per 31 december 2022 in vergelijking met voorgaande jaren</t>
  </si>
  <si>
    <t>Tennisleraren - Senioren</t>
  </si>
  <si>
    <t>Tennisleraren - Junioren</t>
  </si>
  <si>
    <t>Trainingsgelden Senioren</t>
  </si>
  <si>
    <t>Overige inkomsten</t>
  </si>
  <si>
    <t>Communicatie</t>
  </si>
  <si>
    <t>Overige kosten senioren tennis</t>
  </si>
  <si>
    <t>2022 Realisatie</t>
  </si>
  <si>
    <t>2023 Begroting</t>
  </si>
  <si>
    <t xml:space="preserve">Eenmalige afdracht STAK </t>
  </si>
  <si>
    <t>Bijdrage tennisschool</t>
  </si>
  <si>
    <t>Exploitatie overzicht 2022 en 2021 + begroting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</si>
</sst>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;\(#,##0\)"/>
    <numFmt numFmtId="165" formatCode="#,##0.00;\(#,##0.00\)"/>
    <numFmt numFmtId="166" formatCode="#,##0.000;\(#,##0.000\)"/>
    <numFmt numFmtId="167" formatCode="_ * #,##0.00_ ;_ * \-#,##0.00_ ;_ * &quot;-&quot;??_ ;_ @_ "/>
    <numFmt numFmtId="168" formatCode="_ * #,##0_ ;_ * \-#,##0_ ;_ * &quot;-&quot;??_ ;_ @_ "/>
    <numFmt numFmtId="169" formatCode="[$-413]d/mmm/yy;@"/>
  </numFmts>
  <fonts count="10" x14ac:knownFonts="1">
    <font>
      <sz val="10"/>
      <color indexed="64"/>
      <name val="Arial"/>
      <family val="2"/>
    </font>
    <font>
      <sz val="10"/>
      <color indexed="64"/>
      <name val="Arial"/>
      <family val="2"/>
    </font>
    <font>
      <b/>
      <sz val="12"/>
      <name val="Arial"/>
      <family val="2"/>
    </font>
    <font>
      <sz val="12"/>
      <color indexed="64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64"/>
      <name val="Arial"/>
      <family val="2"/>
    </font>
    <font>
      <b/>
      <sz val="10"/>
      <color indexed="64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7" fontId="8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" fontId="3" fillId="2" borderId="0" xfId="0" applyNumberFormat="1" applyFont="1" applyFill="1"/>
    <xf numFmtId="1" fontId="4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0" fontId="6" fillId="2" borderId="0" xfId="0" applyFont="1" applyFill="1"/>
    <xf numFmtId="165" fontId="0" fillId="0" borderId="0" xfId="0" applyNumberFormat="1"/>
    <xf numFmtId="0" fontId="7" fillId="2" borderId="0" xfId="0" applyFont="1" applyFill="1"/>
    <xf numFmtId="164" fontId="3" fillId="3" borderId="0" xfId="0" applyNumberFormat="1" applyFont="1" applyFill="1" applyBorder="1"/>
    <xf numFmtId="164" fontId="3" fillId="2" borderId="0" xfId="0" applyNumberFormat="1" applyFont="1" applyFill="1" applyBorder="1"/>
    <xf numFmtId="0" fontId="5" fillId="3" borderId="0" xfId="0" applyFont="1" applyFill="1"/>
    <xf numFmtId="0" fontId="3" fillId="3" borderId="0" xfId="0" applyFont="1" applyFill="1"/>
    <xf numFmtId="0" fontId="6" fillId="3" borderId="0" xfId="0" applyFont="1" applyFill="1"/>
    <xf numFmtId="0" fontId="0" fillId="3" borderId="0" xfId="0" applyFill="1"/>
    <xf numFmtId="0" fontId="1" fillId="3" borderId="0" xfId="0" applyFont="1" applyFill="1"/>
    <xf numFmtId="164" fontId="1" fillId="0" borderId="0" xfId="0" applyNumberFormat="1" applyFont="1"/>
    <xf numFmtId="166" fontId="0" fillId="0" borderId="0" xfId="0" applyNumberFormat="1"/>
    <xf numFmtId="0" fontId="7" fillId="0" borderId="0" xfId="0" applyFont="1"/>
    <xf numFmtId="0" fontId="0" fillId="0" borderId="0" xfId="0" applyNumberFormat="1"/>
    <xf numFmtId="168" fontId="0" fillId="0" borderId="0" xfId="1" applyNumberFormat="1" applyFont="1"/>
    <xf numFmtId="169" fontId="7" fillId="0" borderId="0" xfId="0" applyNumberFormat="1" applyFont="1"/>
    <xf numFmtId="0" fontId="3" fillId="0" borderId="0" xfId="0" applyFont="1"/>
    <xf numFmtId="168" fontId="3" fillId="0" borderId="0" xfId="1" applyNumberFormat="1" applyFont="1"/>
    <xf numFmtId="0" fontId="3" fillId="0" borderId="0" xfId="0" applyFont="1" applyAlignment="1">
      <alignment wrapText="1"/>
    </xf>
    <xf numFmtId="168" fontId="3" fillId="0" borderId="0" xfId="1" applyNumberFormat="1" applyFont="1" applyFill="1" applyAlignment="1">
      <alignment wrapText="1"/>
    </xf>
    <xf numFmtId="168" fontId="3" fillId="0" borderId="0" xfId="1" applyNumberFormat="1" applyFont="1" applyAlignment="1">
      <alignment wrapText="1"/>
    </xf>
    <xf numFmtId="0" fontId="3" fillId="0" borderId="1" xfId="0" applyFont="1" applyBorder="1"/>
    <xf numFmtId="168" fontId="3" fillId="0" borderId="1" xfId="1" applyNumberFormat="1" applyFont="1" applyBorder="1"/>
    <xf numFmtId="168" fontId="3" fillId="0" borderId="0" xfId="1" applyNumberFormat="1" applyFont="1" applyFill="1"/>
    <xf numFmtId="0" fontId="3" fillId="0" borderId="0" xfId="0" applyFont="1" applyAlignment="1"/>
    <xf numFmtId="0" fontId="0" fillId="3" borderId="0" xfId="0" applyFill="1" applyBorder="1"/>
    <xf numFmtId="1" fontId="3" fillId="2" borderId="0" xfId="0" applyNumberFormat="1" applyFont="1" applyFill="1" applyBorder="1"/>
    <xf numFmtId="1" fontId="4" fillId="2" borderId="0" xfId="0" applyNumberFormat="1" applyFont="1" applyFill="1" applyBorder="1" applyAlignment="1">
      <alignment horizontal="center" wrapText="1"/>
    </xf>
    <xf numFmtId="164" fontId="5" fillId="3" borderId="0" xfId="0" applyNumberFormat="1" applyFont="1" applyFill="1" applyBorder="1"/>
    <xf numFmtId="164" fontId="5" fillId="0" borderId="0" xfId="0" applyNumberFormat="1" applyFont="1" applyFill="1" applyBorder="1"/>
    <xf numFmtId="0" fontId="0" fillId="0" borderId="0" xfId="0" applyBorder="1"/>
    <xf numFmtId="168" fontId="0" fillId="0" borderId="0" xfId="0" applyNumberFormat="1"/>
    <xf numFmtId="4" fontId="0" fillId="0" borderId="0" xfId="0" applyNumberFormat="1"/>
    <xf numFmtId="168" fontId="3" fillId="2" borderId="0" xfId="1" applyNumberFormat="1" applyFont="1" applyFill="1"/>
    <xf numFmtId="168" fontId="3" fillId="3" borderId="0" xfId="1" applyNumberFormat="1" applyFont="1" applyFill="1"/>
    <xf numFmtId="168" fontId="5" fillId="3" borderId="0" xfId="1" applyNumberFormat="1" applyFont="1" applyFill="1"/>
    <xf numFmtId="168" fontId="5" fillId="0" borderId="0" xfId="1" applyNumberFormat="1" applyFont="1" applyFill="1"/>
    <xf numFmtId="168" fontId="3" fillId="0" borderId="0" xfId="0" applyNumberFormat="1" applyFont="1"/>
    <xf numFmtId="43" fontId="0" fillId="0" borderId="0" xfId="0" applyNumberFormat="1"/>
    <xf numFmtId="168" fontId="3" fillId="2" borderId="1" xfId="1" applyNumberFormat="1" applyFont="1" applyFill="1" applyBorder="1"/>
    <xf numFmtId="168" fontId="6" fillId="2" borderId="0" xfId="1" applyNumberFormat="1" applyFont="1" applyFill="1"/>
    <xf numFmtId="168" fontId="7" fillId="2" borderId="0" xfId="1" applyNumberFormat="1" applyFont="1" applyFill="1"/>
    <xf numFmtId="168" fontId="3" fillId="3" borderId="0" xfId="1" applyNumberFormat="1" applyFont="1" applyFill="1" applyBorder="1"/>
    <xf numFmtId="168" fontId="3" fillId="2" borderId="0" xfId="1" applyNumberFormat="1" applyFont="1" applyFill="1" applyBorder="1"/>
    <xf numFmtId="168" fontId="3" fillId="3" borderId="1" xfId="1" applyNumberFormat="1" applyFont="1" applyFill="1" applyBorder="1"/>
    <xf numFmtId="168" fontId="6" fillId="3" borderId="0" xfId="1" applyNumberFormat="1" applyFont="1" applyFill="1"/>
    <xf numFmtId="168" fontId="5" fillId="3" borderId="2" xfId="1" applyNumberFormat="1" applyFont="1" applyFill="1" applyBorder="1"/>
    <xf numFmtId="168" fontId="3" fillId="2" borderId="3" xfId="1" applyNumberFormat="1" applyFont="1" applyFill="1" applyBorder="1"/>
    <xf numFmtId="168" fontId="0" fillId="3" borderId="0" xfId="1" applyNumberFormat="1" applyFont="1" applyFill="1"/>
    <xf numFmtId="168" fontId="1" fillId="3" borderId="0" xfId="1" applyNumberFormat="1" applyFont="1" applyFill="1"/>
    <xf numFmtId="9" fontId="0" fillId="0" borderId="0" xfId="3" applyFont="1"/>
  </cellXfs>
  <cellStyles count="4">
    <cellStyle name="Comma" xfId="1" builtinId="3"/>
    <cellStyle name="Normal" xfId="0" builtinId="0"/>
    <cellStyle name="Normal 2" xfId="2" xr:uid="{9F3C7B1C-F788-48BB-903E-58D6F3FCB858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0CD9-62DC-49FE-87CF-C44D100DC88C}">
  <sheetPr>
    <pageSetUpPr autoPageBreaks="0" fitToPage="1"/>
  </sheetPr>
  <dimension ref="A2:K25"/>
  <sheetViews>
    <sheetView zoomScale="120" zoomScaleNormal="120" workbookViewId="0">
      <selection activeCell="F9" sqref="F9"/>
    </sheetView>
  </sheetViews>
  <sheetFormatPr defaultRowHeight="12.75" x14ac:dyDescent="0.2"/>
  <cols>
    <col min="2" max="2" width="27.5703125" style="20" bestFit="1" customWidth="1"/>
    <col min="3" max="5" width="11.85546875" style="20" bestFit="1" customWidth="1"/>
    <col min="258" max="258" width="27.5703125" bestFit="1" customWidth="1"/>
    <col min="259" max="259" width="17.28515625" customWidth="1"/>
    <col min="260" max="261" width="12.5703125" bestFit="1" customWidth="1"/>
    <col min="514" max="514" width="27.5703125" bestFit="1" customWidth="1"/>
    <col min="515" max="515" width="17.28515625" customWidth="1"/>
    <col min="516" max="517" width="12.5703125" bestFit="1" customWidth="1"/>
    <col min="770" max="770" width="27.5703125" bestFit="1" customWidth="1"/>
    <col min="771" max="771" width="17.28515625" customWidth="1"/>
    <col min="772" max="773" width="12.5703125" bestFit="1" customWidth="1"/>
    <col min="1026" max="1026" width="27.5703125" bestFit="1" customWidth="1"/>
    <col min="1027" max="1027" width="17.28515625" customWidth="1"/>
    <col min="1028" max="1029" width="12.5703125" bestFit="1" customWidth="1"/>
    <col min="1282" max="1282" width="27.5703125" bestFit="1" customWidth="1"/>
    <col min="1283" max="1283" width="17.28515625" customWidth="1"/>
    <col min="1284" max="1285" width="12.5703125" bestFit="1" customWidth="1"/>
    <col min="1538" max="1538" width="27.5703125" bestFit="1" customWidth="1"/>
    <col min="1539" max="1539" width="17.28515625" customWidth="1"/>
    <col min="1540" max="1541" width="12.5703125" bestFit="1" customWidth="1"/>
    <col min="1794" max="1794" width="27.5703125" bestFit="1" customWidth="1"/>
    <col min="1795" max="1795" width="17.28515625" customWidth="1"/>
    <col min="1796" max="1797" width="12.5703125" bestFit="1" customWidth="1"/>
    <col min="2050" max="2050" width="27.5703125" bestFit="1" customWidth="1"/>
    <col min="2051" max="2051" width="17.28515625" customWidth="1"/>
    <col min="2052" max="2053" width="12.5703125" bestFit="1" customWidth="1"/>
    <col min="2306" max="2306" width="27.5703125" bestFit="1" customWidth="1"/>
    <col min="2307" max="2307" width="17.28515625" customWidth="1"/>
    <col min="2308" max="2309" width="12.5703125" bestFit="1" customWidth="1"/>
    <col min="2562" max="2562" width="27.5703125" bestFit="1" customWidth="1"/>
    <col min="2563" max="2563" width="17.28515625" customWidth="1"/>
    <col min="2564" max="2565" width="12.5703125" bestFit="1" customWidth="1"/>
    <col min="2818" max="2818" width="27.5703125" bestFit="1" customWidth="1"/>
    <col min="2819" max="2819" width="17.28515625" customWidth="1"/>
    <col min="2820" max="2821" width="12.5703125" bestFit="1" customWidth="1"/>
    <col min="3074" max="3074" width="27.5703125" bestFit="1" customWidth="1"/>
    <col min="3075" max="3075" width="17.28515625" customWidth="1"/>
    <col min="3076" max="3077" width="12.5703125" bestFit="1" customWidth="1"/>
    <col min="3330" max="3330" width="27.5703125" bestFit="1" customWidth="1"/>
    <col min="3331" max="3331" width="17.28515625" customWidth="1"/>
    <col min="3332" max="3333" width="12.5703125" bestFit="1" customWidth="1"/>
    <col min="3586" max="3586" width="27.5703125" bestFit="1" customWidth="1"/>
    <col min="3587" max="3587" width="17.28515625" customWidth="1"/>
    <col min="3588" max="3589" width="12.5703125" bestFit="1" customWidth="1"/>
    <col min="3842" max="3842" width="27.5703125" bestFit="1" customWidth="1"/>
    <col min="3843" max="3843" width="17.28515625" customWidth="1"/>
    <col min="3844" max="3845" width="12.5703125" bestFit="1" customWidth="1"/>
    <col min="4098" max="4098" width="27.5703125" bestFit="1" customWidth="1"/>
    <col min="4099" max="4099" width="17.28515625" customWidth="1"/>
    <col min="4100" max="4101" width="12.5703125" bestFit="1" customWidth="1"/>
    <col min="4354" max="4354" width="27.5703125" bestFit="1" customWidth="1"/>
    <col min="4355" max="4355" width="17.28515625" customWidth="1"/>
    <col min="4356" max="4357" width="12.5703125" bestFit="1" customWidth="1"/>
    <col min="4610" max="4610" width="27.5703125" bestFit="1" customWidth="1"/>
    <col min="4611" max="4611" width="17.28515625" customWidth="1"/>
    <col min="4612" max="4613" width="12.5703125" bestFit="1" customWidth="1"/>
    <col min="4866" max="4866" width="27.5703125" bestFit="1" customWidth="1"/>
    <col min="4867" max="4867" width="17.28515625" customWidth="1"/>
    <col min="4868" max="4869" width="12.5703125" bestFit="1" customWidth="1"/>
    <col min="5122" max="5122" width="27.5703125" bestFit="1" customWidth="1"/>
    <col min="5123" max="5123" width="17.28515625" customWidth="1"/>
    <col min="5124" max="5125" width="12.5703125" bestFit="1" customWidth="1"/>
    <col min="5378" max="5378" width="27.5703125" bestFit="1" customWidth="1"/>
    <col min="5379" max="5379" width="17.28515625" customWidth="1"/>
    <col min="5380" max="5381" width="12.5703125" bestFit="1" customWidth="1"/>
    <col min="5634" max="5634" width="27.5703125" bestFit="1" customWidth="1"/>
    <col min="5635" max="5635" width="17.28515625" customWidth="1"/>
    <col min="5636" max="5637" width="12.5703125" bestFit="1" customWidth="1"/>
    <col min="5890" max="5890" width="27.5703125" bestFit="1" customWidth="1"/>
    <col min="5891" max="5891" width="17.28515625" customWidth="1"/>
    <col min="5892" max="5893" width="12.5703125" bestFit="1" customWidth="1"/>
    <col min="6146" max="6146" width="27.5703125" bestFit="1" customWidth="1"/>
    <col min="6147" max="6147" width="17.28515625" customWidth="1"/>
    <col min="6148" max="6149" width="12.5703125" bestFit="1" customWidth="1"/>
    <col min="6402" max="6402" width="27.5703125" bestFit="1" customWidth="1"/>
    <col min="6403" max="6403" width="17.28515625" customWidth="1"/>
    <col min="6404" max="6405" width="12.5703125" bestFit="1" customWidth="1"/>
    <col min="6658" max="6658" width="27.5703125" bestFit="1" customWidth="1"/>
    <col min="6659" max="6659" width="17.28515625" customWidth="1"/>
    <col min="6660" max="6661" width="12.5703125" bestFit="1" customWidth="1"/>
    <col min="6914" max="6914" width="27.5703125" bestFit="1" customWidth="1"/>
    <col min="6915" max="6915" width="17.28515625" customWidth="1"/>
    <col min="6916" max="6917" width="12.5703125" bestFit="1" customWidth="1"/>
    <col min="7170" max="7170" width="27.5703125" bestFit="1" customWidth="1"/>
    <col min="7171" max="7171" width="17.28515625" customWidth="1"/>
    <col min="7172" max="7173" width="12.5703125" bestFit="1" customWidth="1"/>
    <col min="7426" max="7426" width="27.5703125" bestFit="1" customWidth="1"/>
    <col min="7427" max="7427" width="17.28515625" customWidth="1"/>
    <col min="7428" max="7429" width="12.5703125" bestFit="1" customWidth="1"/>
    <col min="7682" max="7682" width="27.5703125" bestFit="1" customWidth="1"/>
    <col min="7683" max="7683" width="17.28515625" customWidth="1"/>
    <col min="7684" max="7685" width="12.5703125" bestFit="1" customWidth="1"/>
    <col min="7938" max="7938" width="27.5703125" bestFit="1" customWidth="1"/>
    <col min="7939" max="7939" width="17.28515625" customWidth="1"/>
    <col min="7940" max="7941" width="12.5703125" bestFit="1" customWidth="1"/>
    <col min="8194" max="8194" width="27.5703125" bestFit="1" customWidth="1"/>
    <col min="8195" max="8195" width="17.28515625" customWidth="1"/>
    <col min="8196" max="8197" width="12.5703125" bestFit="1" customWidth="1"/>
    <col min="8450" max="8450" width="27.5703125" bestFit="1" customWidth="1"/>
    <col min="8451" max="8451" width="17.28515625" customWidth="1"/>
    <col min="8452" max="8453" width="12.5703125" bestFit="1" customWidth="1"/>
    <col min="8706" max="8706" width="27.5703125" bestFit="1" customWidth="1"/>
    <col min="8707" max="8707" width="17.28515625" customWidth="1"/>
    <col min="8708" max="8709" width="12.5703125" bestFit="1" customWidth="1"/>
    <col min="8962" max="8962" width="27.5703125" bestFit="1" customWidth="1"/>
    <col min="8963" max="8963" width="17.28515625" customWidth="1"/>
    <col min="8964" max="8965" width="12.5703125" bestFit="1" customWidth="1"/>
    <col min="9218" max="9218" width="27.5703125" bestFit="1" customWidth="1"/>
    <col min="9219" max="9219" width="17.28515625" customWidth="1"/>
    <col min="9220" max="9221" width="12.5703125" bestFit="1" customWidth="1"/>
    <col min="9474" max="9474" width="27.5703125" bestFit="1" customWidth="1"/>
    <col min="9475" max="9475" width="17.28515625" customWidth="1"/>
    <col min="9476" max="9477" width="12.5703125" bestFit="1" customWidth="1"/>
    <col min="9730" max="9730" width="27.5703125" bestFit="1" customWidth="1"/>
    <col min="9731" max="9731" width="17.28515625" customWidth="1"/>
    <col min="9732" max="9733" width="12.5703125" bestFit="1" customWidth="1"/>
    <col min="9986" max="9986" width="27.5703125" bestFit="1" customWidth="1"/>
    <col min="9987" max="9987" width="17.28515625" customWidth="1"/>
    <col min="9988" max="9989" width="12.5703125" bestFit="1" customWidth="1"/>
    <col min="10242" max="10242" width="27.5703125" bestFit="1" customWidth="1"/>
    <col min="10243" max="10243" width="17.28515625" customWidth="1"/>
    <col min="10244" max="10245" width="12.5703125" bestFit="1" customWidth="1"/>
    <col min="10498" max="10498" width="27.5703125" bestFit="1" customWidth="1"/>
    <col min="10499" max="10499" width="17.28515625" customWidth="1"/>
    <col min="10500" max="10501" width="12.5703125" bestFit="1" customWidth="1"/>
    <col min="10754" max="10754" width="27.5703125" bestFit="1" customWidth="1"/>
    <col min="10755" max="10755" width="17.28515625" customWidth="1"/>
    <col min="10756" max="10757" width="12.5703125" bestFit="1" customWidth="1"/>
    <col min="11010" max="11010" width="27.5703125" bestFit="1" customWidth="1"/>
    <col min="11011" max="11011" width="17.28515625" customWidth="1"/>
    <col min="11012" max="11013" width="12.5703125" bestFit="1" customWidth="1"/>
    <col min="11266" max="11266" width="27.5703125" bestFit="1" customWidth="1"/>
    <col min="11267" max="11267" width="17.28515625" customWidth="1"/>
    <col min="11268" max="11269" width="12.5703125" bestFit="1" customWidth="1"/>
    <col min="11522" max="11522" width="27.5703125" bestFit="1" customWidth="1"/>
    <col min="11523" max="11523" width="17.28515625" customWidth="1"/>
    <col min="11524" max="11525" width="12.5703125" bestFit="1" customWidth="1"/>
    <col min="11778" max="11778" width="27.5703125" bestFit="1" customWidth="1"/>
    <col min="11779" max="11779" width="17.28515625" customWidth="1"/>
    <col min="11780" max="11781" width="12.5703125" bestFit="1" customWidth="1"/>
    <col min="12034" max="12034" width="27.5703125" bestFit="1" customWidth="1"/>
    <col min="12035" max="12035" width="17.28515625" customWidth="1"/>
    <col min="12036" max="12037" width="12.5703125" bestFit="1" customWidth="1"/>
    <col min="12290" max="12290" width="27.5703125" bestFit="1" customWidth="1"/>
    <col min="12291" max="12291" width="17.28515625" customWidth="1"/>
    <col min="12292" max="12293" width="12.5703125" bestFit="1" customWidth="1"/>
    <col min="12546" max="12546" width="27.5703125" bestFit="1" customWidth="1"/>
    <col min="12547" max="12547" width="17.28515625" customWidth="1"/>
    <col min="12548" max="12549" width="12.5703125" bestFit="1" customWidth="1"/>
    <col min="12802" max="12802" width="27.5703125" bestFit="1" customWidth="1"/>
    <col min="12803" max="12803" width="17.28515625" customWidth="1"/>
    <col min="12804" max="12805" width="12.5703125" bestFit="1" customWidth="1"/>
    <col min="13058" max="13058" width="27.5703125" bestFit="1" customWidth="1"/>
    <col min="13059" max="13059" width="17.28515625" customWidth="1"/>
    <col min="13060" max="13061" width="12.5703125" bestFit="1" customWidth="1"/>
    <col min="13314" max="13314" width="27.5703125" bestFit="1" customWidth="1"/>
    <col min="13315" max="13315" width="17.28515625" customWidth="1"/>
    <col min="13316" max="13317" width="12.5703125" bestFit="1" customWidth="1"/>
    <col min="13570" max="13570" width="27.5703125" bestFit="1" customWidth="1"/>
    <col min="13571" max="13571" width="17.28515625" customWidth="1"/>
    <col min="13572" max="13573" width="12.5703125" bestFit="1" customWidth="1"/>
    <col min="13826" max="13826" width="27.5703125" bestFit="1" customWidth="1"/>
    <col min="13827" max="13827" width="17.28515625" customWidth="1"/>
    <col min="13828" max="13829" width="12.5703125" bestFit="1" customWidth="1"/>
    <col min="14082" max="14082" width="27.5703125" bestFit="1" customWidth="1"/>
    <col min="14083" max="14083" width="17.28515625" customWidth="1"/>
    <col min="14084" max="14085" width="12.5703125" bestFit="1" customWidth="1"/>
    <col min="14338" max="14338" width="27.5703125" bestFit="1" customWidth="1"/>
    <col min="14339" max="14339" width="17.28515625" customWidth="1"/>
    <col min="14340" max="14341" width="12.5703125" bestFit="1" customWidth="1"/>
    <col min="14594" max="14594" width="27.5703125" bestFit="1" customWidth="1"/>
    <col min="14595" max="14595" width="17.28515625" customWidth="1"/>
    <col min="14596" max="14597" width="12.5703125" bestFit="1" customWidth="1"/>
    <col min="14850" max="14850" width="27.5703125" bestFit="1" customWidth="1"/>
    <col min="14851" max="14851" width="17.28515625" customWidth="1"/>
    <col min="14852" max="14853" width="12.5703125" bestFit="1" customWidth="1"/>
    <col min="15106" max="15106" width="27.5703125" bestFit="1" customWidth="1"/>
    <col min="15107" max="15107" width="17.28515625" customWidth="1"/>
    <col min="15108" max="15109" width="12.5703125" bestFit="1" customWidth="1"/>
    <col min="15362" max="15362" width="27.5703125" bestFit="1" customWidth="1"/>
    <col min="15363" max="15363" width="17.28515625" customWidth="1"/>
    <col min="15364" max="15365" width="12.5703125" bestFit="1" customWidth="1"/>
    <col min="15618" max="15618" width="27.5703125" bestFit="1" customWidth="1"/>
    <col min="15619" max="15619" width="17.28515625" customWidth="1"/>
    <col min="15620" max="15621" width="12.5703125" bestFit="1" customWidth="1"/>
    <col min="15874" max="15874" width="27.5703125" bestFit="1" customWidth="1"/>
    <col min="15875" max="15875" width="17.28515625" customWidth="1"/>
    <col min="15876" max="15877" width="12.5703125" bestFit="1" customWidth="1"/>
    <col min="16130" max="16130" width="27.5703125" bestFit="1" customWidth="1"/>
    <col min="16131" max="16131" width="17.28515625" customWidth="1"/>
    <col min="16132" max="16133" width="12.5703125" bestFit="1" customWidth="1"/>
  </cols>
  <sheetData>
    <row r="2" spans="1:11" ht="15.75" x14ac:dyDescent="0.25">
      <c r="A2" s="19" t="s">
        <v>39</v>
      </c>
    </row>
    <row r="5" spans="1:11" ht="15.75" x14ac:dyDescent="0.25">
      <c r="A5" s="19" t="s">
        <v>22</v>
      </c>
      <c r="C5" s="22">
        <v>44926</v>
      </c>
      <c r="D5" s="22">
        <v>44561</v>
      </c>
      <c r="E5" s="22">
        <v>44196</v>
      </c>
    </row>
    <row r="6" spans="1:11" ht="15" x14ac:dyDescent="0.2">
      <c r="B6" s="23"/>
      <c r="C6" s="23"/>
      <c r="D6" s="23"/>
      <c r="E6" s="23"/>
    </row>
    <row r="7" spans="1:11" ht="45" x14ac:dyDescent="0.2">
      <c r="B7" s="25" t="s">
        <v>23</v>
      </c>
      <c r="C7" s="26">
        <v>15519</v>
      </c>
      <c r="D7" s="26">
        <v>15519</v>
      </c>
      <c r="E7" s="26">
        <v>15519</v>
      </c>
    </row>
    <row r="8" spans="1:11" ht="15" x14ac:dyDescent="0.2">
      <c r="B8" s="25" t="s">
        <v>25</v>
      </c>
      <c r="C8" s="26"/>
      <c r="D8" s="26">
        <v>0</v>
      </c>
      <c r="E8" s="27">
        <v>0</v>
      </c>
    </row>
    <row r="9" spans="1:11" ht="15" x14ac:dyDescent="0.2">
      <c r="B9" s="25" t="s">
        <v>36</v>
      </c>
      <c r="C9" s="26">
        <v>900</v>
      </c>
      <c r="D9" s="26">
        <v>0</v>
      </c>
      <c r="E9" s="27">
        <v>2500</v>
      </c>
      <c r="J9" s="39"/>
    </row>
    <row r="10" spans="1:11" ht="15" x14ac:dyDescent="0.2">
      <c r="B10" s="25" t="s">
        <v>26</v>
      </c>
      <c r="C10" s="26">
        <v>56829.08</v>
      </c>
      <c r="D10" s="26">
        <v>57043.43</v>
      </c>
      <c r="E10" s="27">
        <v>36136.120000000003</v>
      </c>
    </row>
    <row r="11" spans="1:11" ht="15.75" thickBot="1" x14ac:dyDescent="0.25">
      <c r="B11" s="28" t="s">
        <v>27</v>
      </c>
      <c r="C11" s="29">
        <f>SUM(C7:C10)</f>
        <v>73248.08</v>
      </c>
      <c r="D11" s="29">
        <f>SUM(D7:D10)</f>
        <v>72562.429999999993</v>
      </c>
      <c r="E11" s="29">
        <f>SUM(E7:E10)</f>
        <v>54155.12</v>
      </c>
    </row>
    <row r="12" spans="1:11" ht="15.75" thickTop="1" x14ac:dyDescent="0.2">
      <c r="B12" s="23"/>
      <c r="C12" s="23"/>
      <c r="D12" s="23"/>
      <c r="E12" s="24"/>
    </row>
    <row r="13" spans="1:11" ht="15.75" x14ac:dyDescent="0.25">
      <c r="A13" s="19" t="s">
        <v>28</v>
      </c>
      <c r="C13" s="38"/>
      <c r="E13" s="21"/>
    </row>
    <row r="14" spans="1:11" ht="15" x14ac:dyDescent="0.2">
      <c r="B14" s="23"/>
      <c r="C14" s="44"/>
      <c r="D14" s="23"/>
      <c r="E14" s="30"/>
    </row>
    <row r="15" spans="1:11" ht="15" x14ac:dyDescent="0.2">
      <c r="B15" s="25" t="s">
        <v>29</v>
      </c>
      <c r="C15" s="26">
        <f>32081.78+900</f>
        <v>32981.78</v>
      </c>
      <c r="D15" s="26">
        <v>19229.419999999998</v>
      </c>
      <c r="E15" s="26">
        <f>8028.16+4932.19-2000</f>
        <v>10960.349999999999</v>
      </c>
      <c r="F15" s="38"/>
      <c r="G15" s="38"/>
    </row>
    <row r="16" spans="1:11" ht="30" x14ac:dyDescent="0.2">
      <c r="B16" s="25" t="s">
        <v>30</v>
      </c>
      <c r="C16" s="26">
        <v>6488</v>
      </c>
      <c r="D16" s="26">
        <v>21488</v>
      </c>
      <c r="E16" s="27">
        <v>21488</v>
      </c>
      <c r="G16" s="38"/>
      <c r="K16" s="38"/>
    </row>
    <row r="17" spans="2:5" ht="15" x14ac:dyDescent="0.2">
      <c r="B17" s="25" t="s">
        <v>24</v>
      </c>
      <c r="C17" s="26">
        <v>16398.599999999999</v>
      </c>
      <c r="D17" s="26">
        <f>942.7+7794.08+1839.6</f>
        <v>10576.380000000001</v>
      </c>
      <c r="E17" s="27">
        <v>9725.1299999999992</v>
      </c>
    </row>
    <row r="18" spans="2:5" ht="15" x14ac:dyDescent="0.2">
      <c r="B18" s="25" t="s">
        <v>31</v>
      </c>
      <c r="C18" s="26">
        <v>1652.63</v>
      </c>
      <c r="D18" s="26">
        <v>1652.63</v>
      </c>
      <c r="E18" s="27">
        <v>1652.63</v>
      </c>
    </row>
    <row r="19" spans="2:5" ht="14.25" customHeight="1" x14ac:dyDescent="0.2">
      <c r="B19" s="25" t="s">
        <v>32</v>
      </c>
      <c r="C19" s="26"/>
      <c r="D19" s="26">
        <v>0</v>
      </c>
      <c r="E19" s="27">
        <v>2329.0100000000002</v>
      </c>
    </row>
    <row r="20" spans="2:5" ht="14.25" customHeight="1" x14ac:dyDescent="0.2">
      <c r="B20" s="31" t="s">
        <v>33</v>
      </c>
      <c r="C20" s="26">
        <v>15727.07</v>
      </c>
      <c r="D20" s="26">
        <v>19616</v>
      </c>
      <c r="E20" s="27">
        <v>8000</v>
      </c>
    </row>
    <row r="21" spans="2:5" ht="15.75" thickBot="1" x14ac:dyDescent="0.25">
      <c r="B21" s="28" t="s">
        <v>27</v>
      </c>
      <c r="C21" s="29">
        <f>SUM(C15:C20)</f>
        <v>73248.079999999987</v>
      </c>
      <c r="D21" s="29">
        <f>SUM(D15:D20)</f>
        <v>72562.429999999993</v>
      </c>
      <c r="E21" s="29">
        <f>SUM(E15:E20)</f>
        <v>54155.119999999995</v>
      </c>
    </row>
    <row r="22" spans="2:5" ht="15.75" thickTop="1" x14ac:dyDescent="0.2">
      <c r="C22" s="26"/>
    </row>
    <row r="24" spans="2:5" x14ac:dyDescent="0.2">
      <c r="D24" s="45"/>
    </row>
    <row r="25" spans="2:5" x14ac:dyDescent="0.2">
      <c r="D25" s="38"/>
      <c r="E25" s="38"/>
    </row>
  </sheetData>
  <pageMargins left="0.8" right="0.8" top="1" bottom="1" header="0.5" footer="0.5"/>
  <pageSetup paperSize="9" scale="95" firstPageNumber="42949672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62FE7-DC8E-40C2-ACED-3486D124D449}">
  <sheetPr>
    <pageSetUpPr fitToPage="1"/>
  </sheetPr>
  <dimension ref="A1:N58"/>
  <sheetViews>
    <sheetView showGridLines="0" tabSelected="1" zoomScale="110" zoomScaleNormal="110" workbookViewId="0">
      <selection activeCell="O11" sqref="O11"/>
    </sheetView>
  </sheetViews>
  <sheetFormatPr defaultColWidth="12.42578125" defaultRowHeight="12.75" x14ac:dyDescent="0.2"/>
  <cols>
    <col min="1" max="1" width="3.7109375" customWidth="1"/>
    <col min="2" max="2" width="38.7109375" bestFit="1" customWidth="1"/>
    <col min="3" max="3" width="3.85546875" customWidth="1"/>
    <col min="4" max="4" width="16.140625" customWidth="1"/>
    <col min="5" max="5" width="2" customWidth="1"/>
    <col min="6" max="6" width="13" bestFit="1" customWidth="1"/>
    <col min="7" max="7" width="2.5703125" customWidth="1"/>
    <col min="8" max="8" width="15.5703125" bestFit="1" customWidth="1"/>
    <col min="9" max="9" width="2.5703125" customWidth="1"/>
    <col min="10" max="10" width="12.85546875" customWidth="1"/>
    <col min="11" max="11" width="2.5703125" style="37" customWidth="1"/>
    <col min="237" max="237" width="38.7109375" bestFit="1" customWidth="1"/>
    <col min="238" max="238" width="10.140625" customWidth="1"/>
    <col min="239" max="239" width="15.5703125" bestFit="1" customWidth="1"/>
    <col min="240" max="240" width="6.7109375" customWidth="1"/>
    <col min="241" max="241" width="12.85546875" customWidth="1"/>
    <col min="242" max="242" width="6.7109375" customWidth="1"/>
    <col min="493" max="493" width="38.7109375" bestFit="1" customWidth="1"/>
    <col min="494" max="494" width="10.140625" customWidth="1"/>
    <col min="495" max="495" width="15.5703125" bestFit="1" customWidth="1"/>
    <col min="496" max="496" width="6.7109375" customWidth="1"/>
    <col min="497" max="497" width="12.85546875" customWidth="1"/>
    <col min="498" max="498" width="6.7109375" customWidth="1"/>
    <col min="749" max="749" width="38.7109375" bestFit="1" customWidth="1"/>
    <col min="750" max="750" width="10.140625" customWidth="1"/>
    <col min="751" max="751" width="15.5703125" bestFit="1" customWidth="1"/>
    <col min="752" max="752" width="6.7109375" customWidth="1"/>
    <col min="753" max="753" width="12.85546875" customWidth="1"/>
    <col min="754" max="754" width="6.7109375" customWidth="1"/>
    <col min="1005" max="1005" width="38.7109375" bestFit="1" customWidth="1"/>
    <col min="1006" max="1006" width="10.140625" customWidth="1"/>
    <col min="1007" max="1007" width="15.5703125" bestFit="1" customWidth="1"/>
    <col min="1008" max="1008" width="6.7109375" customWidth="1"/>
    <col min="1009" max="1009" width="12.85546875" customWidth="1"/>
    <col min="1010" max="1010" width="6.7109375" customWidth="1"/>
    <col min="1261" max="1261" width="38.7109375" bestFit="1" customWidth="1"/>
    <col min="1262" max="1262" width="10.140625" customWidth="1"/>
    <col min="1263" max="1263" width="15.5703125" bestFit="1" customWidth="1"/>
    <col min="1264" max="1264" width="6.7109375" customWidth="1"/>
    <col min="1265" max="1265" width="12.85546875" customWidth="1"/>
    <col min="1266" max="1266" width="6.7109375" customWidth="1"/>
    <col min="1517" max="1517" width="38.7109375" bestFit="1" customWidth="1"/>
    <col min="1518" max="1518" width="10.140625" customWidth="1"/>
    <col min="1519" max="1519" width="15.5703125" bestFit="1" customWidth="1"/>
    <col min="1520" max="1520" width="6.7109375" customWidth="1"/>
    <col min="1521" max="1521" width="12.85546875" customWidth="1"/>
    <col min="1522" max="1522" width="6.7109375" customWidth="1"/>
    <col min="1773" max="1773" width="38.7109375" bestFit="1" customWidth="1"/>
    <col min="1774" max="1774" width="10.140625" customWidth="1"/>
    <col min="1775" max="1775" width="15.5703125" bestFit="1" customWidth="1"/>
    <col min="1776" max="1776" width="6.7109375" customWidth="1"/>
    <col min="1777" max="1777" width="12.85546875" customWidth="1"/>
    <col min="1778" max="1778" width="6.7109375" customWidth="1"/>
    <col min="2029" max="2029" width="38.7109375" bestFit="1" customWidth="1"/>
    <col min="2030" max="2030" width="10.140625" customWidth="1"/>
    <col min="2031" max="2031" width="15.5703125" bestFit="1" customWidth="1"/>
    <col min="2032" max="2032" width="6.7109375" customWidth="1"/>
    <col min="2033" max="2033" width="12.85546875" customWidth="1"/>
    <col min="2034" max="2034" width="6.7109375" customWidth="1"/>
    <col min="2285" max="2285" width="38.7109375" bestFit="1" customWidth="1"/>
    <col min="2286" max="2286" width="10.140625" customWidth="1"/>
    <col min="2287" max="2287" width="15.5703125" bestFit="1" customWidth="1"/>
    <col min="2288" max="2288" width="6.7109375" customWidth="1"/>
    <col min="2289" max="2289" width="12.85546875" customWidth="1"/>
    <col min="2290" max="2290" width="6.7109375" customWidth="1"/>
    <col min="2541" max="2541" width="38.7109375" bestFit="1" customWidth="1"/>
    <col min="2542" max="2542" width="10.140625" customWidth="1"/>
    <col min="2543" max="2543" width="15.5703125" bestFit="1" customWidth="1"/>
    <col min="2544" max="2544" width="6.7109375" customWidth="1"/>
    <col min="2545" max="2545" width="12.85546875" customWidth="1"/>
    <col min="2546" max="2546" width="6.7109375" customWidth="1"/>
    <col min="2797" max="2797" width="38.7109375" bestFit="1" customWidth="1"/>
    <col min="2798" max="2798" width="10.140625" customWidth="1"/>
    <col min="2799" max="2799" width="15.5703125" bestFit="1" customWidth="1"/>
    <col min="2800" max="2800" width="6.7109375" customWidth="1"/>
    <col min="2801" max="2801" width="12.85546875" customWidth="1"/>
    <col min="2802" max="2802" width="6.7109375" customWidth="1"/>
    <col min="3053" max="3053" width="38.7109375" bestFit="1" customWidth="1"/>
    <col min="3054" max="3054" width="10.140625" customWidth="1"/>
    <col min="3055" max="3055" width="15.5703125" bestFit="1" customWidth="1"/>
    <col min="3056" max="3056" width="6.7109375" customWidth="1"/>
    <col min="3057" max="3057" width="12.85546875" customWidth="1"/>
    <col min="3058" max="3058" width="6.7109375" customWidth="1"/>
    <col min="3309" max="3309" width="38.7109375" bestFit="1" customWidth="1"/>
    <col min="3310" max="3310" width="10.140625" customWidth="1"/>
    <col min="3311" max="3311" width="15.5703125" bestFit="1" customWidth="1"/>
    <col min="3312" max="3312" width="6.7109375" customWidth="1"/>
    <col min="3313" max="3313" width="12.85546875" customWidth="1"/>
    <col min="3314" max="3314" width="6.7109375" customWidth="1"/>
    <col min="3565" max="3565" width="38.7109375" bestFit="1" customWidth="1"/>
    <col min="3566" max="3566" width="10.140625" customWidth="1"/>
    <col min="3567" max="3567" width="15.5703125" bestFit="1" customWidth="1"/>
    <col min="3568" max="3568" width="6.7109375" customWidth="1"/>
    <col min="3569" max="3569" width="12.85546875" customWidth="1"/>
    <col min="3570" max="3570" width="6.7109375" customWidth="1"/>
    <col min="3821" max="3821" width="38.7109375" bestFit="1" customWidth="1"/>
    <col min="3822" max="3822" width="10.140625" customWidth="1"/>
    <col min="3823" max="3823" width="15.5703125" bestFit="1" customWidth="1"/>
    <col min="3824" max="3824" width="6.7109375" customWidth="1"/>
    <col min="3825" max="3825" width="12.85546875" customWidth="1"/>
    <col min="3826" max="3826" width="6.7109375" customWidth="1"/>
    <col min="4077" max="4077" width="38.7109375" bestFit="1" customWidth="1"/>
    <col min="4078" max="4078" width="10.140625" customWidth="1"/>
    <col min="4079" max="4079" width="15.5703125" bestFit="1" customWidth="1"/>
    <col min="4080" max="4080" width="6.7109375" customWidth="1"/>
    <col min="4081" max="4081" width="12.85546875" customWidth="1"/>
    <col min="4082" max="4082" width="6.7109375" customWidth="1"/>
    <col min="4333" max="4333" width="38.7109375" bestFit="1" customWidth="1"/>
    <col min="4334" max="4334" width="10.140625" customWidth="1"/>
    <col min="4335" max="4335" width="15.5703125" bestFit="1" customWidth="1"/>
    <col min="4336" max="4336" width="6.7109375" customWidth="1"/>
    <col min="4337" max="4337" width="12.85546875" customWidth="1"/>
    <col min="4338" max="4338" width="6.7109375" customWidth="1"/>
    <col min="4589" max="4589" width="38.7109375" bestFit="1" customWidth="1"/>
    <col min="4590" max="4590" width="10.140625" customWidth="1"/>
    <col min="4591" max="4591" width="15.5703125" bestFit="1" customWidth="1"/>
    <col min="4592" max="4592" width="6.7109375" customWidth="1"/>
    <col min="4593" max="4593" width="12.85546875" customWidth="1"/>
    <col min="4594" max="4594" width="6.7109375" customWidth="1"/>
    <col min="4845" max="4845" width="38.7109375" bestFit="1" customWidth="1"/>
    <col min="4846" max="4846" width="10.140625" customWidth="1"/>
    <col min="4847" max="4847" width="15.5703125" bestFit="1" customWidth="1"/>
    <col min="4848" max="4848" width="6.7109375" customWidth="1"/>
    <col min="4849" max="4849" width="12.85546875" customWidth="1"/>
    <col min="4850" max="4850" width="6.7109375" customWidth="1"/>
    <col min="5101" max="5101" width="38.7109375" bestFit="1" customWidth="1"/>
    <col min="5102" max="5102" width="10.140625" customWidth="1"/>
    <col min="5103" max="5103" width="15.5703125" bestFit="1" customWidth="1"/>
    <col min="5104" max="5104" width="6.7109375" customWidth="1"/>
    <col min="5105" max="5105" width="12.85546875" customWidth="1"/>
    <col min="5106" max="5106" width="6.7109375" customWidth="1"/>
    <col min="5357" max="5357" width="38.7109375" bestFit="1" customWidth="1"/>
    <col min="5358" max="5358" width="10.140625" customWidth="1"/>
    <col min="5359" max="5359" width="15.5703125" bestFit="1" customWidth="1"/>
    <col min="5360" max="5360" width="6.7109375" customWidth="1"/>
    <col min="5361" max="5361" width="12.85546875" customWidth="1"/>
    <col min="5362" max="5362" width="6.7109375" customWidth="1"/>
    <col min="5613" max="5613" width="38.7109375" bestFit="1" customWidth="1"/>
    <col min="5614" max="5614" width="10.140625" customWidth="1"/>
    <col min="5615" max="5615" width="15.5703125" bestFit="1" customWidth="1"/>
    <col min="5616" max="5616" width="6.7109375" customWidth="1"/>
    <col min="5617" max="5617" width="12.85546875" customWidth="1"/>
    <col min="5618" max="5618" width="6.7109375" customWidth="1"/>
    <col min="5869" max="5869" width="38.7109375" bestFit="1" customWidth="1"/>
    <col min="5870" max="5870" width="10.140625" customWidth="1"/>
    <col min="5871" max="5871" width="15.5703125" bestFit="1" customWidth="1"/>
    <col min="5872" max="5872" width="6.7109375" customWidth="1"/>
    <col min="5873" max="5873" width="12.85546875" customWidth="1"/>
    <col min="5874" max="5874" width="6.7109375" customWidth="1"/>
    <col min="6125" max="6125" width="38.7109375" bestFit="1" customWidth="1"/>
    <col min="6126" max="6126" width="10.140625" customWidth="1"/>
    <col min="6127" max="6127" width="15.5703125" bestFit="1" customWidth="1"/>
    <col min="6128" max="6128" width="6.7109375" customWidth="1"/>
    <col min="6129" max="6129" width="12.85546875" customWidth="1"/>
    <col min="6130" max="6130" width="6.7109375" customWidth="1"/>
    <col min="6381" max="6381" width="38.7109375" bestFit="1" customWidth="1"/>
    <col min="6382" max="6382" width="10.140625" customWidth="1"/>
    <col min="6383" max="6383" width="15.5703125" bestFit="1" customWidth="1"/>
    <col min="6384" max="6384" width="6.7109375" customWidth="1"/>
    <col min="6385" max="6385" width="12.85546875" customWidth="1"/>
    <col min="6386" max="6386" width="6.7109375" customWidth="1"/>
    <col min="6637" max="6637" width="38.7109375" bestFit="1" customWidth="1"/>
    <col min="6638" max="6638" width="10.140625" customWidth="1"/>
    <col min="6639" max="6639" width="15.5703125" bestFit="1" customWidth="1"/>
    <col min="6640" max="6640" width="6.7109375" customWidth="1"/>
    <col min="6641" max="6641" width="12.85546875" customWidth="1"/>
    <col min="6642" max="6642" width="6.7109375" customWidth="1"/>
    <col min="6893" max="6893" width="38.7109375" bestFit="1" customWidth="1"/>
    <col min="6894" max="6894" width="10.140625" customWidth="1"/>
    <col min="6895" max="6895" width="15.5703125" bestFit="1" customWidth="1"/>
    <col min="6896" max="6896" width="6.7109375" customWidth="1"/>
    <col min="6897" max="6897" width="12.85546875" customWidth="1"/>
    <col min="6898" max="6898" width="6.7109375" customWidth="1"/>
    <col min="7149" max="7149" width="38.7109375" bestFit="1" customWidth="1"/>
    <col min="7150" max="7150" width="10.140625" customWidth="1"/>
    <col min="7151" max="7151" width="15.5703125" bestFit="1" customWidth="1"/>
    <col min="7152" max="7152" width="6.7109375" customWidth="1"/>
    <col min="7153" max="7153" width="12.85546875" customWidth="1"/>
    <col min="7154" max="7154" width="6.7109375" customWidth="1"/>
    <col min="7405" max="7405" width="38.7109375" bestFit="1" customWidth="1"/>
    <col min="7406" max="7406" width="10.140625" customWidth="1"/>
    <col min="7407" max="7407" width="15.5703125" bestFit="1" customWidth="1"/>
    <col min="7408" max="7408" width="6.7109375" customWidth="1"/>
    <col min="7409" max="7409" width="12.85546875" customWidth="1"/>
    <col min="7410" max="7410" width="6.7109375" customWidth="1"/>
    <col min="7661" max="7661" width="38.7109375" bestFit="1" customWidth="1"/>
    <col min="7662" max="7662" width="10.140625" customWidth="1"/>
    <col min="7663" max="7663" width="15.5703125" bestFit="1" customWidth="1"/>
    <col min="7664" max="7664" width="6.7109375" customWidth="1"/>
    <col min="7665" max="7665" width="12.85546875" customWidth="1"/>
    <col min="7666" max="7666" width="6.7109375" customWidth="1"/>
    <col min="7917" max="7917" width="38.7109375" bestFit="1" customWidth="1"/>
    <col min="7918" max="7918" width="10.140625" customWidth="1"/>
    <col min="7919" max="7919" width="15.5703125" bestFit="1" customWidth="1"/>
    <col min="7920" max="7920" width="6.7109375" customWidth="1"/>
    <col min="7921" max="7921" width="12.85546875" customWidth="1"/>
    <col min="7922" max="7922" width="6.7109375" customWidth="1"/>
    <col min="8173" max="8173" width="38.7109375" bestFit="1" customWidth="1"/>
    <col min="8174" max="8174" width="10.140625" customWidth="1"/>
    <col min="8175" max="8175" width="15.5703125" bestFit="1" customWidth="1"/>
    <col min="8176" max="8176" width="6.7109375" customWidth="1"/>
    <col min="8177" max="8177" width="12.85546875" customWidth="1"/>
    <col min="8178" max="8178" width="6.7109375" customWidth="1"/>
    <col min="8429" max="8429" width="38.7109375" bestFit="1" customWidth="1"/>
    <col min="8430" max="8430" width="10.140625" customWidth="1"/>
    <col min="8431" max="8431" width="15.5703125" bestFit="1" customWidth="1"/>
    <col min="8432" max="8432" width="6.7109375" customWidth="1"/>
    <col min="8433" max="8433" width="12.85546875" customWidth="1"/>
    <col min="8434" max="8434" width="6.7109375" customWidth="1"/>
    <col min="8685" max="8685" width="38.7109375" bestFit="1" customWidth="1"/>
    <col min="8686" max="8686" width="10.140625" customWidth="1"/>
    <col min="8687" max="8687" width="15.5703125" bestFit="1" customWidth="1"/>
    <col min="8688" max="8688" width="6.7109375" customWidth="1"/>
    <col min="8689" max="8689" width="12.85546875" customWidth="1"/>
    <col min="8690" max="8690" width="6.7109375" customWidth="1"/>
    <col min="8941" max="8941" width="38.7109375" bestFit="1" customWidth="1"/>
    <col min="8942" max="8942" width="10.140625" customWidth="1"/>
    <col min="8943" max="8943" width="15.5703125" bestFit="1" customWidth="1"/>
    <col min="8944" max="8944" width="6.7109375" customWidth="1"/>
    <col min="8945" max="8945" width="12.85546875" customWidth="1"/>
    <col min="8946" max="8946" width="6.7109375" customWidth="1"/>
    <col min="9197" max="9197" width="38.7109375" bestFit="1" customWidth="1"/>
    <col min="9198" max="9198" width="10.140625" customWidth="1"/>
    <col min="9199" max="9199" width="15.5703125" bestFit="1" customWidth="1"/>
    <col min="9200" max="9200" width="6.7109375" customWidth="1"/>
    <col min="9201" max="9201" width="12.85546875" customWidth="1"/>
    <col min="9202" max="9202" width="6.7109375" customWidth="1"/>
    <col min="9453" max="9453" width="38.7109375" bestFit="1" customWidth="1"/>
    <col min="9454" max="9454" width="10.140625" customWidth="1"/>
    <col min="9455" max="9455" width="15.5703125" bestFit="1" customWidth="1"/>
    <col min="9456" max="9456" width="6.7109375" customWidth="1"/>
    <col min="9457" max="9457" width="12.85546875" customWidth="1"/>
    <col min="9458" max="9458" width="6.7109375" customWidth="1"/>
    <col min="9709" max="9709" width="38.7109375" bestFit="1" customWidth="1"/>
    <col min="9710" max="9710" width="10.140625" customWidth="1"/>
    <col min="9711" max="9711" width="15.5703125" bestFit="1" customWidth="1"/>
    <col min="9712" max="9712" width="6.7109375" customWidth="1"/>
    <col min="9713" max="9713" width="12.85546875" customWidth="1"/>
    <col min="9714" max="9714" width="6.7109375" customWidth="1"/>
    <col min="9965" max="9965" width="38.7109375" bestFit="1" customWidth="1"/>
    <col min="9966" max="9966" width="10.140625" customWidth="1"/>
    <col min="9967" max="9967" width="15.5703125" bestFit="1" customWidth="1"/>
    <col min="9968" max="9968" width="6.7109375" customWidth="1"/>
    <col min="9969" max="9969" width="12.85546875" customWidth="1"/>
    <col min="9970" max="9970" width="6.7109375" customWidth="1"/>
    <col min="10221" max="10221" width="38.7109375" bestFit="1" customWidth="1"/>
    <col min="10222" max="10222" width="10.140625" customWidth="1"/>
    <col min="10223" max="10223" width="15.5703125" bestFit="1" customWidth="1"/>
    <col min="10224" max="10224" width="6.7109375" customWidth="1"/>
    <col min="10225" max="10225" width="12.85546875" customWidth="1"/>
    <col min="10226" max="10226" width="6.7109375" customWidth="1"/>
    <col min="10477" max="10477" width="38.7109375" bestFit="1" customWidth="1"/>
    <col min="10478" max="10478" width="10.140625" customWidth="1"/>
    <col min="10479" max="10479" width="15.5703125" bestFit="1" customWidth="1"/>
    <col min="10480" max="10480" width="6.7109375" customWidth="1"/>
    <col min="10481" max="10481" width="12.85546875" customWidth="1"/>
    <col min="10482" max="10482" width="6.7109375" customWidth="1"/>
    <col min="10733" max="10733" width="38.7109375" bestFit="1" customWidth="1"/>
    <col min="10734" max="10734" width="10.140625" customWidth="1"/>
    <col min="10735" max="10735" width="15.5703125" bestFit="1" customWidth="1"/>
    <col min="10736" max="10736" width="6.7109375" customWidth="1"/>
    <col min="10737" max="10737" width="12.85546875" customWidth="1"/>
    <col min="10738" max="10738" width="6.7109375" customWidth="1"/>
    <col min="10989" max="10989" width="38.7109375" bestFit="1" customWidth="1"/>
    <col min="10990" max="10990" width="10.140625" customWidth="1"/>
    <col min="10991" max="10991" width="15.5703125" bestFit="1" customWidth="1"/>
    <col min="10992" max="10992" width="6.7109375" customWidth="1"/>
    <col min="10993" max="10993" width="12.85546875" customWidth="1"/>
    <col min="10994" max="10994" width="6.7109375" customWidth="1"/>
    <col min="11245" max="11245" width="38.7109375" bestFit="1" customWidth="1"/>
    <col min="11246" max="11246" width="10.140625" customWidth="1"/>
    <col min="11247" max="11247" width="15.5703125" bestFit="1" customWidth="1"/>
    <col min="11248" max="11248" width="6.7109375" customWidth="1"/>
    <col min="11249" max="11249" width="12.85546875" customWidth="1"/>
    <col min="11250" max="11250" width="6.7109375" customWidth="1"/>
    <col min="11501" max="11501" width="38.7109375" bestFit="1" customWidth="1"/>
    <col min="11502" max="11502" width="10.140625" customWidth="1"/>
    <col min="11503" max="11503" width="15.5703125" bestFit="1" customWidth="1"/>
    <col min="11504" max="11504" width="6.7109375" customWidth="1"/>
    <col min="11505" max="11505" width="12.85546875" customWidth="1"/>
    <col min="11506" max="11506" width="6.7109375" customWidth="1"/>
    <col min="11757" max="11757" width="38.7109375" bestFit="1" customWidth="1"/>
    <col min="11758" max="11758" width="10.140625" customWidth="1"/>
    <col min="11759" max="11759" width="15.5703125" bestFit="1" customWidth="1"/>
    <col min="11760" max="11760" width="6.7109375" customWidth="1"/>
    <col min="11761" max="11761" width="12.85546875" customWidth="1"/>
    <col min="11762" max="11762" width="6.7109375" customWidth="1"/>
    <col min="12013" max="12013" width="38.7109375" bestFit="1" customWidth="1"/>
    <col min="12014" max="12014" width="10.140625" customWidth="1"/>
    <col min="12015" max="12015" width="15.5703125" bestFit="1" customWidth="1"/>
    <col min="12016" max="12016" width="6.7109375" customWidth="1"/>
    <col min="12017" max="12017" width="12.85546875" customWidth="1"/>
    <col min="12018" max="12018" width="6.7109375" customWidth="1"/>
    <col min="12269" max="12269" width="38.7109375" bestFit="1" customWidth="1"/>
    <col min="12270" max="12270" width="10.140625" customWidth="1"/>
    <col min="12271" max="12271" width="15.5703125" bestFit="1" customWidth="1"/>
    <col min="12272" max="12272" width="6.7109375" customWidth="1"/>
    <col min="12273" max="12273" width="12.85546875" customWidth="1"/>
    <col min="12274" max="12274" width="6.7109375" customWidth="1"/>
    <col min="12525" max="12525" width="38.7109375" bestFit="1" customWidth="1"/>
    <col min="12526" max="12526" width="10.140625" customWidth="1"/>
    <col min="12527" max="12527" width="15.5703125" bestFit="1" customWidth="1"/>
    <col min="12528" max="12528" width="6.7109375" customWidth="1"/>
    <col min="12529" max="12529" width="12.85546875" customWidth="1"/>
    <col min="12530" max="12530" width="6.7109375" customWidth="1"/>
    <col min="12781" max="12781" width="38.7109375" bestFit="1" customWidth="1"/>
    <col min="12782" max="12782" width="10.140625" customWidth="1"/>
    <col min="12783" max="12783" width="15.5703125" bestFit="1" customWidth="1"/>
    <col min="12784" max="12784" width="6.7109375" customWidth="1"/>
    <col min="12785" max="12785" width="12.85546875" customWidth="1"/>
    <col min="12786" max="12786" width="6.7109375" customWidth="1"/>
    <col min="13037" max="13037" width="38.7109375" bestFit="1" customWidth="1"/>
    <col min="13038" max="13038" width="10.140625" customWidth="1"/>
    <col min="13039" max="13039" width="15.5703125" bestFit="1" customWidth="1"/>
    <col min="13040" max="13040" width="6.7109375" customWidth="1"/>
    <col min="13041" max="13041" width="12.85546875" customWidth="1"/>
    <col min="13042" max="13042" width="6.7109375" customWidth="1"/>
    <col min="13293" max="13293" width="38.7109375" bestFit="1" customWidth="1"/>
    <col min="13294" max="13294" width="10.140625" customWidth="1"/>
    <col min="13295" max="13295" width="15.5703125" bestFit="1" customWidth="1"/>
    <col min="13296" max="13296" width="6.7109375" customWidth="1"/>
    <col min="13297" max="13297" width="12.85546875" customWidth="1"/>
    <col min="13298" max="13298" width="6.7109375" customWidth="1"/>
    <col min="13549" max="13549" width="38.7109375" bestFit="1" customWidth="1"/>
    <col min="13550" max="13550" width="10.140625" customWidth="1"/>
    <col min="13551" max="13551" width="15.5703125" bestFit="1" customWidth="1"/>
    <col min="13552" max="13552" width="6.7109375" customWidth="1"/>
    <col min="13553" max="13553" width="12.85546875" customWidth="1"/>
    <col min="13554" max="13554" width="6.7109375" customWidth="1"/>
    <col min="13805" max="13805" width="38.7109375" bestFit="1" customWidth="1"/>
    <col min="13806" max="13806" width="10.140625" customWidth="1"/>
    <col min="13807" max="13807" width="15.5703125" bestFit="1" customWidth="1"/>
    <col min="13808" max="13808" width="6.7109375" customWidth="1"/>
    <col min="13809" max="13809" width="12.85546875" customWidth="1"/>
    <col min="13810" max="13810" width="6.7109375" customWidth="1"/>
    <col min="14061" max="14061" width="38.7109375" bestFit="1" customWidth="1"/>
    <col min="14062" max="14062" width="10.140625" customWidth="1"/>
    <col min="14063" max="14063" width="15.5703125" bestFit="1" customWidth="1"/>
    <col min="14064" max="14064" width="6.7109375" customWidth="1"/>
    <col min="14065" max="14065" width="12.85546875" customWidth="1"/>
    <col min="14066" max="14066" width="6.7109375" customWidth="1"/>
    <col min="14317" max="14317" width="38.7109375" bestFit="1" customWidth="1"/>
    <col min="14318" max="14318" width="10.140625" customWidth="1"/>
    <col min="14319" max="14319" width="15.5703125" bestFit="1" customWidth="1"/>
    <col min="14320" max="14320" width="6.7109375" customWidth="1"/>
    <col min="14321" max="14321" width="12.85546875" customWidth="1"/>
    <col min="14322" max="14322" width="6.7109375" customWidth="1"/>
    <col min="14573" max="14573" width="38.7109375" bestFit="1" customWidth="1"/>
    <col min="14574" max="14574" width="10.140625" customWidth="1"/>
    <col min="14575" max="14575" width="15.5703125" bestFit="1" customWidth="1"/>
    <col min="14576" max="14576" width="6.7109375" customWidth="1"/>
    <col min="14577" max="14577" width="12.85546875" customWidth="1"/>
    <col min="14578" max="14578" width="6.7109375" customWidth="1"/>
    <col min="14829" max="14829" width="38.7109375" bestFit="1" customWidth="1"/>
    <col min="14830" max="14830" width="10.140625" customWidth="1"/>
    <col min="14831" max="14831" width="15.5703125" bestFit="1" customWidth="1"/>
    <col min="14832" max="14832" width="6.7109375" customWidth="1"/>
    <col min="14833" max="14833" width="12.85546875" customWidth="1"/>
    <col min="14834" max="14834" width="6.7109375" customWidth="1"/>
    <col min="15085" max="15085" width="38.7109375" bestFit="1" customWidth="1"/>
    <col min="15086" max="15086" width="10.140625" customWidth="1"/>
    <col min="15087" max="15087" width="15.5703125" bestFit="1" customWidth="1"/>
    <col min="15088" max="15088" width="6.7109375" customWidth="1"/>
    <col min="15089" max="15089" width="12.85546875" customWidth="1"/>
    <col min="15090" max="15090" width="6.7109375" customWidth="1"/>
    <col min="15341" max="15341" width="38.7109375" bestFit="1" customWidth="1"/>
    <col min="15342" max="15342" width="10.140625" customWidth="1"/>
    <col min="15343" max="15343" width="15.5703125" bestFit="1" customWidth="1"/>
    <col min="15344" max="15344" width="6.7109375" customWidth="1"/>
    <col min="15345" max="15345" width="12.85546875" customWidth="1"/>
    <col min="15346" max="15346" width="6.7109375" customWidth="1"/>
    <col min="15597" max="15597" width="38.7109375" bestFit="1" customWidth="1"/>
    <col min="15598" max="15598" width="10.140625" customWidth="1"/>
    <col min="15599" max="15599" width="15.5703125" bestFit="1" customWidth="1"/>
    <col min="15600" max="15600" width="6.7109375" customWidth="1"/>
    <col min="15601" max="15601" width="12.85546875" customWidth="1"/>
    <col min="15602" max="15602" width="6.7109375" customWidth="1"/>
    <col min="15853" max="15853" width="38.7109375" bestFit="1" customWidth="1"/>
    <col min="15854" max="15854" width="10.140625" customWidth="1"/>
    <col min="15855" max="15855" width="15.5703125" bestFit="1" customWidth="1"/>
    <col min="15856" max="15856" width="6.7109375" customWidth="1"/>
    <col min="15857" max="15857" width="12.85546875" customWidth="1"/>
    <col min="15858" max="15858" width="6.7109375" customWidth="1"/>
    <col min="16109" max="16109" width="38.7109375" bestFit="1" customWidth="1"/>
    <col min="16110" max="16110" width="10.140625" customWidth="1"/>
    <col min="16111" max="16111" width="15.5703125" bestFit="1" customWidth="1"/>
    <col min="16112" max="16112" width="6.7109375" customWidth="1"/>
    <col min="16113" max="16113" width="12.85546875" customWidth="1"/>
    <col min="16114" max="16114" width="6.7109375" customWidth="1"/>
  </cols>
  <sheetData>
    <row r="1" spans="1:13" s="15" customFormat="1" x14ac:dyDescent="0.2">
      <c r="K1" s="32"/>
    </row>
    <row r="2" spans="1:13" ht="15.75" x14ac:dyDescent="0.25">
      <c r="A2" s="1" t="s">
        <v>50</v>
      </c>
      <c r="B2" s="2"/>
      <c r="C2" s="2"/>
      <c r="D2" s="2"/>
      <c r="E2" s="2"/>
      <c r="F2" s="2"/>
      <c r="G2" s="2"/>
      <c r="H2" s="3"/>
      <c r="I2" s="2"/>
      <c r="J2" s="3"/>
      <c r="K2" s="33"/>
    </row>
    <row r="3" spans="1:13" ht="15" x14ac:dyDescent="0.2">
      <c r="A3" s="2"/>
      <c r="B3" s="2"/>
      <c r="C3" s="2"/>
      <c r="D3" s="2"/>
      <c r="E3" s="2"/>
      <c r="F3" s="2"/>
      <c r="G3" s="2"/>
      <c r="H3" s="3"/>
      <c r="I3" s="2"/>
      <c r="J3" s="3"/>
      <c r="K3" s="33"/>
    </row>
    <row r="4" spans="1:13" ht="30" x14ac:dyDescent="0.2">
      <c r="A4" s="2"/>
      <c r="B4" s="2"/>
      <c r="C4" s="2"/>
      <c r="D4" s="4" t="s">
        <v>46</v>
      </c>
      <c r="E4" s="2"/>
      <c r="F4" s="4" t="s">
        <v>38</v>
      </c>
      <c r="G4" s="2"/>
      <c r="H4" s="4" t="s">
        <v>37</v>
      </c>
      <c r="I4" s="5"/>
      <c r="J4" s="4" t="s">
        <v>47</v>
      </c>
      <c r="K4" s="34"/>
    </row>
    <row r="5" spans="1:13" ht="15" x14ac:dyDescent="0.2">
      <c r="A5" s="2"/>
      <c r="B5" s="2"/>
      <c r="C5" s="2"/>
      <c r="D5" s="2"/>
      <c r="E5" s="2"/>
      <c r="F5" s="2"/>
      <c r="G5" s="2"/>
      <c r="H5" s="3"/>
      <c r="I5" s="2"/>
      <c r="J5" s="3"/>
      <c r="K5" s="33"/>
    </row>
    <row r="6" spans="1:13" ht="15.75" x14ac:dyDescent="0.25">
      <c r="A6" s="2"/>
      <c r="B6" s="1" t="s">
        <v>0</v>
      </c>
      <c r="C6" s="1"/>
      <c r="D6" s="1"/>
      <c r="E6" s="1"/>
      <c r="F6" s="1"/>
      <c r="G6" s="2"/>
      <c r="H6" s="6"/>
      <c r="I6" s="2"/>
      <c r="J6" s="3"/>
      <c r="K6" s="33"/>
    </row>
    <row r="7" spans="1:13" ht="15" x14ac:dyDescent="0.2">
      <c r="A7" s="2"/>
      <c r="B7" s="2" t="s">
        <v>34</v>
      </c>
      <c r="C7" s="2"/>
      <c r="D7" s="40">
        <v>77930.05</v>
      </c>
      <c r="E7" s="40"/>
      <c r="F7" s="42">
        <v>77000</v>
      </c>
      <c r="G7" s="40"/>
      <c r="H7" s="40">
        <v>76953.33</v>
      </c>
      <c r="I7" s="40"/>
      <c r="J7" s="42">
        <v>82341.184905660382</v>
      </c>
      <c r="K7" s="35"/>
      <c r="L7" s="38"/>
      <c r="M7" s="57"/>
    </row>
    <row r="8" spans="1:13" ht="15" x14ac:dyDescent="0.2">
      <c r="A8" s="2"/>
      <c r="B8" s="2" t="s">
        <v>35</v>
      </c>
      <c r="C8" s="2"/>
      <c r="D8" s="40">
        <v>26198.95</v>
      </c>
      <c r="E8" s="40"/>
      <c r="F8" s="42">
        <v>39000</v>
      </c>
      <c r="G8" s="40"/>
      <c r="H8" s="40">
        <v>38881.54</v>
      </c>
      <c r="I8" s="40"/>
      <c r="J8" s="42">
        <v>0</v>
      </c>
      <c r="K8" s="35"/>
    </row>
    <row r="9" spans="1:13" ht="15" x14ac:dyDescent="0.2">
      <c r="A9" s="2"/>
      <c r="B9" s="2" t="s">
        <v>42</v>
      </c>
      <c r="C9" s="2"/>
      <c r="D9" s="40">
        <v>9617.7999999999993</v>
      </c>
      <c r="E9" s="40"/>
      <c r="F9" s="42">
        <v>0</v>
      </c>
      <c r="G9" s="40"/>
      <c r="H9" s="40">
        <v>0</v>
      </c>
      <c r="I9" s="40"/>
      <c r="J9" s="42">
        <v>0</v>
      </c>
      <c r="K9" s="35"/>
    </row>
    <row r="10" spans="1:13" ht="15" x14ac:dyDescent="0.2">
      <c r="A10" s="2"/>
      <c r="B10" s="2" t="s">
        <v>1</v>
      </c>
      <c r="C10" s="2"/>
      <c r="D10" s="40">
        <v>11050</v>
      </c>
      <c r="E10" s="40"/>
      <c r="F10" s="41">
        <v>8500</v>
      </c>
      <c r="G10" s="40"/>
      <c r="H10" s="40">
        <v>9191</v>
      </c>
      <c r="I10" s="40"/>
      <c r="J10" s="41">
        <v>11000</v>
      </c>
      <c r="K10" s="10"/>
    </row>
    <row r="11" spans="1:13" ht="15" x14ac:dyDescent="0.2">
      <c r="A11" s="2"/>
      <c r="B11" s="2" t="s">
        <v>2</v>
      </c>
      <c r="C11" s="2"/>
      <c r="D11" s="40">
        <v>900</v>
      </c>
      <c r="E11" s="40"/>
      <c r="F11" s="42">
        <v>1000</v>
      </c>
      <c r="G11" s="40"/>
      <c r="H11" s="40">
        <v>-379.12</v>
      </c>
      <c r="I11" s="40"/>
      <c r="J11" s="42">
        <v>1000</v>
      </c>
      <c r="K11" s="35"/>
    </row>
    <row r="12" spans="1:13" ht="15" x14ac:dyDescent="0.2">
      <c r="A12" s="2"/>
      <c r="B12" s="2" t="s">
        <v>43</v>
      </c>
      <c r="C12" s="2"/>
      <c r="D12" s="40">
        <v>293.23</v>
      </c>
      <c r="E12" s="40"/>
      <c r="F12" s="42">
        <v>0</v>
      </c>
      <c r="G12" s="40"/>
      <c r="H12" s="40">
        <v>0</v>
      </c>
      <c r="I12" s="40"/>
      <c r="J12" s="42">
        <v>0</v>
      </c>
      <c r="K12" s="35"/>
    </row>
    <row r="13" spans="1:13" ht="15" x14ac:dyDescent="0.2">
      <c r="A13" s="2"/>
      <c r="B13" s="2" t="s">
        <v>49</v>
      </c>
      <c r="C13" s="2"/>
      <c r="D13" s="40">
        <v>0</v>
      </c>
      <c r="E13" s="40"/>
      <c r="F13" s="42"/>
      <c r="G13" s="40"/>
      <c r="H13" s="40">
        <v>0</v>
      </c>
      <c r="I13" s="40"/>
      <c r="J13" s="42">
        <v>1500</v>
      </c>
      <c r="K13" s="35"/>
    </row>
    <row r="14" spans="1:13" ht="15.75" thickBot="1" x14ac:dyDescent="0.25">
      <c r="A14" s="2"/>
      <c r="B14" s="7" t="s">
        <v>3</v>
      </c>
      <c r="C14" s="7"/>
      <c r="D14" s="46">
        <f>SUM(D7:D13)</f>
        <v>125990.03</v>
      </c>
      <c r="E14" s="47"/>
      <c r="F14" s="46">
        <f>SUM(F7:F12)</f>
        <v>125500</v>
      </c>
      <c r="G14" s="40"/>
      <c r="H14" s="46">
        <f>SUM(H7:H13)</f>
        <v>124646.75</v>
      </c>
      <c r="I14" s="40"/>
      <c r="J14" s="46">
        <f>SUM(J7:J13)</f>
        <v>95841.184905660382</v>
      </c>
      <c r="K14" s="11"/>
    </row>
    <row r="15" spans="1:13" ht="15.75" thickTop="1" x14ac:dyDescent="0.2">
      <c r="A15" s="2"/>
      <c r="B15" s="2"/>
      <c r="C15" s="2"/>
      <c r="D15" s="40"/>
      <c r="E15" s="40"/>
      <c r="F15" s="40"/>
      <c r="G15" s="40"/>
      <c r="H15" s="40"/>
      <c r="I15" s="40"/>
      <c r="J15" s="40"/>
      <c r="K15" s="11"/>
    </row>
    <row r="16" spans="1:13" ht="15.75" x14ac:dyDescent="0.25">
      <c r="A16" s="2"/>
      <c r="B16" s="9" t="s">
        <v>4</v>
      </c>
      <c r="C16" s="9"/>
      <c r="D16" s="48"/>
      <c r="E16" s="48"/>
      <c r="F16" s="40"/>
      <c r="G16" s="40"/>
      <c r="H16" s="48"/>
      <c r="I16" s="40"/>
      <c r="J16" s="40"/>
      <c r="K16" s="11"/>
    </row>
    <row r="17" spans="1:12" ht="15" x14ac:dyDescent="0.2">
      <c r="A17" s="2"/>
      <c r="B17" s="7" t="s">
        <v>5</v>
      </c>
      <c r="C17" s="7"/>
      <c r="D17" s="47"/>
      <c r="E17" s="47"/>
      <c r="F17" s="40"/>
      <c r="G17" s="40"/>
      <c r="H17" s="47"/>
      <c r="I17" s="40"/>
      <c r="J17" s="40"/>
      <c r="K17" s="11"/>
    </row>
    <row r="18" spans="1:12" ht="15" x14ac:dyDescent="0.2">
      <c r="A18" s="2"/>
      <c r="B18" s="2" t="s">
        <v>6</v>
      </c>
      <c r="C18" s="2"/>
      <c r="D18" s="40">
        <v>34804</v>
      </c>
      <c r="E18" s="40"/>
      <c r="F18" s="42">
        <v>36000</v>
      </c>
      <c r="G18" s="40"/>
      <c r="H18" s="40">
        <v>34804</v>
      </c>
      <c r="I18" s="40"/>
      <c r="J18" s="42">
        <v>36000</v>
      </c>
      <c r="K18" s="35"/>
    </row>
    <row r="19" spans="1:12" ht="15" x14ac:dyDescent="0.2">
      <c r="A19" s="2"/>
      <c r="B19" s="2" t="s">
        <v>7</v>
      </c>
      <c r="C19" s="2"/>
      <c r="D19" s="40">
        <v>21000</v>
      </c>
      <c r="E19" s="40"/>
      <c r="F19" s="49">
        <v>21000</v>
      </c>
      <c r="G19" s="40"/>
      <c r="H19" s="40">
        <v>19996</v>
      </c>
      <c r="I19" s="40"/>
      <c r="J19" s="49">
        <v>22234</v>
      </c>
      <c r="K19" s="10"/>
    </row>
    <row r="20" spans="1:12" ht="15" x14ac:dyDescent="0.2">
      <c r="A20" s="2"/>
      <c r="B20" s="2" t="s">
        <v>8</v>
      </c>
      <c r="C20" s="2"/>
      <c r="D20" s="40">
        <v>0</v>
      </c>
      <c r="E20" s="40"/>
      <c r="F20" s="49">
        <v>0</v>
      </c>
      <c r="G20" s="40"/>
      <c r="H20" s="40">
        <v>2900</v>
      </c>
      <c r="I20" s="40"/>
      <c r="J20" s="49">
        <v>0</v>
      </c>
      <c r="K20" s="10"/>
    </row>
    <row r="21" spans="1:12" ht="15" x14ac:dyDescent="0.2">
      <c r="A21" s="2"/>
      <c r="B21" s="2" t="s">
        <v>48</v>
      </c>
      <c r="C21" s="2"/>
      <c r="D21" s="40">
        <v>0</v>
      </c>
      <c r="E21" s="40"/>
      <c r="F21" s="49">
        <v>0</v>
      </c>
      <c r="G21" s="40"/>
      <c r="H21" s="40">
        <v>0</v>
      </c>
      <c r="I21" s="40"/>
      <c r="J21" s="49">
        <v>5000</v>
      </c>
      <c r="K21" s="10"/>
    </row>
    <row r="22" spans="1:12" ht="15.75" thickBot="1" x14ac:dyDescent="0.25">
      <c r="A22" s="2"/>
      <c r="B22" s="2"/>
      <c r="C22" s="2"/>
      <c r="D22" s="46">
        <f>SUM(D18:D21)</f>
        <v>55804</v>
      </c>
      <c r="E22" s="40"/>
      <c r="F22" s="46">
        <f>SUM(F18:F21)</f>
        <v>57000</v>
      </c>
      <c r="G22" s="40"/>
      <c r="H22" s="46">
        <f>SUM(H18:H21)</f>
        <v>57700</v>
      </c>
      <c r="I22" s="40"/>
      <c r="J22" s="46">
        <f>SUM(J18:J21)</f>
        <v>63234</v>
      </c>
      <c r="K22" s="11"/>
    </row>
    <row r="23" spans="1:12" ht="15.75" thickTop="1" x14ac:dyDescent="0.2">
      <c r="A23" s="2"/>
      <c r="B23" s="2"/>
      <c r="C23" s="2"/>
      <c r="D23" s="40"/>
      <c r="E23" s="40"/>
      <c r="F23" s="50"/>
      <c r="G23" s="40"/>
      <c r="H23" s="40"/>
      <c r="I23" s="40"/>
      <c r="J23" s="50"/>
      <c r="K23" s="11"/>
    </row>
    <row r="24" spans="1:12" ht="15" x14ac:dyDescent="0.2">
      <c r="A24" s="2"/>
      <c r="B24" s="7" t="s">
        <v>9</v>
      </c>
      <c r="C24" s="7"/>
      <c r="D24" s="47"/>
      <c r="E24" s="47"/>
      <c r="F24" s="40"/>
      <c r="G24" s="40"/>
      <c r="H24" s="47"/>
      <c r="I24" s="40"/>
      <c r="J24" s="40"/>
      <c r="K24" s="11"/>
    </row>
    <row r="25" spans="1:12" ht="15" x14ac:dyDescent="0.2">
      <c r="A25" s="2"/>
      <c r="B25" s="12" t="s">
        <v>40</v>
      </c>
      <c r="C25" s="12"/>
      <c r="D25" s="43">
        <v>8385</v>
      </c>
      <c r="E25" s="42"/>
      <c r="F25" s="40">
        <v>0</v>
      </c>
      <c r="G25" s="40"/>
      <c r="H25" s="43">
        <v>0</v>
      </c>
      <c r="I25" s="40"/>
      <c r="J25" s="40">
        <v>0</v>
      </c>
      <c r="K25" s="11"/>
    </row>
    <row r="26" spans="1:12" ht="15" x14ac:dyDescent="0.2">
      <c r="A26" s="2"/>
      <c r="B26" s="12" t="s">
        <v>41</v>
      </c>
      <c r="C26" s="12"/>
      <c r="D26" s="43">
        <v>21211.01</v>
      </c>
      <c r="E26" s="42"/>
      <c r="F26" s="40">
        <v>29000</v>
      </c>
      <c r="G26" s="40"/>
      <c r="H26" s="43">
        <v>30690</v>
      </c>
      <c r="I26" s="40"/>
      <c r="J26" s="40">
        <v>0</v>
      </c>
      <c r="K26" s="11"/>
    </row>
    <row r="27" spans="1:12" ht="15.75" thickBot="1" x14ac:dyDescent="0.25">
      <c r="A27" s="2"/>
      <c r="B27" s="13"/>
      <c r="C27" s="13"/>
      <c r="D27" s="51">
        <f>SUM(D25:D26)</f>
        <v>29596.01</v>
      </c>
      <c r="E27" s="41"/>
      <c r="F27" s="51">
        <f>SUM(F25:F26)</f>
        <v>29000</v>
      </c>
      <c r="G27" s="41"/>
      <c r="H27" s="51">
        <f>SUM(H25:H26)</f>
        <v>30690</v>
      </c>
      <c r="I27" s="41"/>
      <c r="J27" s="51">
        <f>SUM(J25:J26)</f>
        <v>0</v>
      </c>
      <c r="K27" s="10"/>
      <c r="L27" s="38"/>
    </row>
    <row r="28" spans="1:12" ht="15.75" thickTop="1" x14ac:dyDescent="0.2">
      <c r="A28" s="2"/>
      <c r="B28" s="13"/>
      <c r="C28" s="13"/>
      <c r="D28" s="41"/>
      <c r="E28" s="41"/>
      <c r="F28" s="41"/>
      <c r="G28" s="41"/>
      <c r="H28" s="41"/>
      <c r="I28" s="41"/>
      <c r="J28" s="41"/>
      <c r="K28" s="10"/>
    </row>
    <row r="29" spans="1:12" ht="15" x14ac:dyDescent="0.2">
      <c r="A29" s="13"/>
      <c r="B29" s="14" t="s">
        <v>10</v>
      </c>
      <c r="C29" s="14"/>
      <c r="D29" s="52"/>
      <c r="E29" s="52"/>
      <c r="F29" s="41"/>
      <c r="G29" s="41"/>
      <c r="H29" s="52"/>
      <c r="I29" s="41"/>
      <c r="J29" s="41"/>
      <c r="K29" s="10"/>
    </row>
    <row r="30" spans="1:12" ht="15" x14ac:dyDescent="0.2">
      <c r="A30" s="13"/>
      <c r="B30" s="12" t="s">
        <v>11</v>
      </c>
      <c r="C30" s="12"/>
      <c r="D30" s="42">
        <v>5008.3500000000004</v>
      </c>
      <c r="E30" s="42"/>
      <c r="F30" s="41">
        <v>6000</v>
      </c>
      <c r="G30" s="41"/>
      <c r="H30" s="42">
        <v>5153.5</v>
      </c>
      <c r="I30" s="41"/>
      <c r="J30" s="41">
        <v>5500</v>
      </c>
      <c r="K30" s="10"/>
    </row>
    <row r="31" spans="1:12" ht="15" x14ac:dyDescent="0.2">
      <c r="A31" s="13"/>
      <c r="B31" s="13" t="s">
        <v>12</v>
      </c>
      <c r="C31" s="13"/>
      <c r="D31" s="41">
        <v>2973.44</v>
      </c>
      <c r="E31" s="41"/>
      <c r="F31" s="41">
        <v>2000</v>
      </c>
      <c r="G31" s="41"/>
      <c r="H31" s="41">
        <v>1165.9000000000001</v>
      </c>
      <c r="I31" s="41"/>
      <c r="J31" s="41">
        <v>3000</v>
      </c>
      <c r="K31" s="10"/>
    </row>
    <row r="32" spans="1:12" ht="15" x14ac:dyDescent="0.2">
      <c r="A32" s="13"/>
      <c r="B32" s="13" t="s">
        <v>45</v>
      </c>
      <c r="C32" s="13"/>
      <c r="D32" s="41">
        <v>507.2</v>
      </c>
      <c r="E32" s="41"/>
      <c r="F32" s="41">
        <v>0</v>
      </c>
      <c r="G32" s="41"/>
      <c r="H32" s="41">
        <v>0</v>
      </c>
      <c r="I32" s="41"/>
      <c r="J32" s="41">
        <v>500</v>
      </c>
      <c r="K32" s="10"/>
    </row>
    <row r="33" spans="1:14" ht="15" x14ac:dyDescent="0.2">
      <c r="A33" s="2"/>
      <c r="B33" s="13" t="s">
        <v>13</v>
      </c>
      <c r="C33" s="13"/>
      <c r="D33" s="41">
        <v>889.96</v>
      </c>
      <c r="E33" s="41"/>
      <c r="F33" s="41">
        <v>1500</v>
      </c>
      <c r="G33" s="41"/>
      <c r="H33" s="41">
        <v>912.22</v>
      </c>
      <c r="I33" s="41"/>
      <c r="J33" s="41">
        <v>1000</v>
      </c>
      <c r="K33" s="10"/>
    </row>
    <row r="34" spans="1:14" ht="15" x14ac:dyDescent="0.2">
      <c r="A34" s="2"/>
      <c r="B34" s="13" t="s">
        <v>44</v>
      </c>
      <c r="C34" s="13"/>
      <c r="D34" s="41">
        <v>1556.7</v>
      </c>
      <c r="E34" s="41"/>
      <c r="F34" s="41">
        <v>0</v>
      </c>
      <c r="G34" s="41"/>
      <c r="H34" s="41">
        <v>0</v>
      </c>
      <c r="I34" s="41"/>
      <c r="J34" s="41">
        <v>1600</v>
      </c>
      <c r="K34" s="10"/>
    </row>
    <row r="35" spans="1:14" ht="15" x14ac:dyDescent="0.2">
      <c r="A35" s="2"/>
      <c r="B35" s="13" t="s">
        <v>14</v>
      </c>
      <c r="C35" s="13"/>
      <c r="D35" s="41">
        <v>-854.98</v>
      </c>
      <c r="E35" s="41"/>
      <c r="F35" s="41">
        <v>-1000</v>
      </c>
      <c r="G35" s="41"/>
      <c r="H35" s="41">
        <v>-1000</v>
      </c>
      <c r="I35" s="41"/>
      <c r="J35" s="41">
        <v>-1000</v>
      </c>
      <c r="K35" s="10"/>
      <c r="N35" s="38"/>
    </row>
    <row r="36" spans="1:14" ht="15.75" thickBot="1" x14ac:dyDescent="0.25">
      <c r="A36" s="2"/>
      <c r="B36" s="13"/>
      <c r="C36" s="13"/>
      <c r="D36" s="51">
        <f>SUM(D30:D35)</f>
        <v>10080.670000000002</v>
      </c>
      <c r="E36" s="41"/>
      <c r="F36" s="51">
        <f>SUM(F30:F35)</f>
        <v>8500</v>
      </c>
      <c r="G36" s="41"/>
      <c r="H36" s="51">
        <f>SUM(H30:H35)</f>
        <v>6231.62</v>
      </c>
      <c r="I36" s="41"/>
      <c r="J36" s="51">
        <f>SUM(J30:J35)</f>
        <v>10600</v>
      </c>
      <c r="K36" s="10"/>
    </row>
    <row r="37" spans="1:14" ht="15.75" thickTop="1" x14ac:dyDescent="0.2">
      <c r="A37" s="2"/>
      <c r="B37" s="13"/>
      <c r="C37" s="13"/>
      <c r="D37" s="41"/>
      <c r="E37" s="41"/>
      <c r="F37" s="41"/>
      <c r="G37" s="41"/>
      <c r="H37" s="41"/>
      <c r="I37" s="41"/>
      <c r="J37" s="41"/>
      <c r="K37" s="10"/>
    </row>
    <row r="38" spans="1:14" ht="15" x14ac:dyDescent="0.2">
      <c r="A38" s="13"/>
      <c r="B38" s="14" t="s">
        <v>15</v>
      </c>
      <c r="C38" s="14"/>
      <c r="D38" s="52"/>
      <c r="E38" s="52"/>
      <c r="F38" s="41"/>
      <c r="G38" s="41"/>
      <c r="H38" s="52"/>
      <c r="I38" s="41"/>
      <c r="J38" s="41"/>
      <c r="K38" s="10"/>
    </row>
    <row r="39" spans="1:14" ht="15" x14ac:dyDescent="0.2">
      <c r="A39" s="13"/>
      <c r="B39" s="13" t="s">
        <v>16</v>
      </c>
      <c r="C39" s="13"/>
      <c r="D39" s="41">
        <v>1000</v>
      </c>
      <c r="E39" s="41"/>
      <c r="F39" s="41">
        <v>1000</v>
      </c>
      <c r="G39" s="41"/>
      <c r="H39" s="41">
        <v>1000</v>
      </c>
      <c r="I39" s="41"/>
      <c r="J39" s="41">
        <v>1000</v>
      </c>
      <c r="K39" s="10"/>
    </row>
    <row r="40" spans="1:14" ht="15" x14ac:dyDescent="0.2">
      <c r="A40" s="13"/>
      <c r="B40" s="13" t="s">
        <v>17</v>
      </c>
      <c r="C40" s="13"/>
      <c r="D40" s="41">
        <v>923.39</v>
      </c>
      <c r="E40" s="41"/>
      <c r="F40" s="42">
        <v>1200</v>
      </c>
      <c r="G40" s="41"/>
      <c r="H40" s="41">
        <v>957.09</v>
      </c>
      <c r="I40" s="41"/>
      <c r="J40" s="42">
        <v>1000</v>
      </c>
      <c r="K40" s="35"/>
    </row>
    <row r="41" spans="1:14" ht="15" x14ac:dyDescent="0.2">
      <c r="A41" s="13"/>
      <c r="B41" s="13" t="s">
        <v>18</v>
      </c>
      <c r="C41" s="13"/>
      <c r="D41" s="41">
        <v>12299.76</v>
      </c>
      <c r="E41" s="41"/>
      <c r="F41" s="41">
        <v>14500</v>
      </c>
      <c r="G41" s="41"/>
      <c r="H41" s="41">
        <v>12774.12</v>
      </c>
      <c r="I41" s="41"/>
      <c r="J41" s="41">
        <v>13000</v>
      </c>
      <c r="K41" s="10"/>
    </row>
    <row r="42" spans="1:14" ht="14.25" customHeight="1" x14ac:dyDescent="0.2">
      <c r="A42" s="2"/>
      <c r="B42" s="2" t="s">
        <v>19</v>
      </c>
      <c r="C42" s="2"/>
      <c r="D42" s="40">
        <f>2139.49+1394.35-1000</f>
        <v>2533.8399999999997</v>
      </c>
      <c r="E42" s="40"/>
      <c r="F42" s="53">
        <v>7500</v>
      </c>
      <c r="G42" s="40"/>
      <c r="H42" s="40">
        <v>7024.85</v>
      </c>
      <c r="I42" s="40"/>
      <c r="J42" s="53">
        <v>2500</v>
      </c>
      <c r="K42" s="36"/>
    </row>
    <row r="43" spans="1:14" ht="15.75" thickBot="1" x14ac:dyDescent="0.25">
      <c r="A43" s="2"/>
      <c r="B43" s="2"/>
      <c r="C43" s="2"/>
      <c r="D43" s="46">
        <f>SUM(D39:D42)</f>
        <v>16756.989999999998</v>
      </c>
      <c r="E43" s="40"/>
      <c r="F43" s="54">
        <f>SUM(F39:F42)</f>
        <v>24200</v>
      </c>
      <c r="G43" s="40"/>
      <c r="H43" s="46">
        <f>SUM(H39:H42)</f>
        <v>21756.06</v>
      </c>
      <c r="I43" s="40"/>
      <c r="J43" s="46">
        <f>SUM(J39:J42)</f>
        <v>17500</v>
      </c>
      <c r="K43" s="11"/>
    </row>
    <row r="44" spans="1:14" ht="15.75" thickTop="1" x14ac:dyDescent="0.2">
      <c r="A44" s="13"/>
      <c r="B44" s="13"/>
      <c r="C44" s="13"/>
      <c r="D44" s="41"/>
      <c r="E44" s="41"/>
      <c r="F44" s="49"/>
      <c r="G44" s="41"/>
      <c r="H44" s="41"/>
      <c r="I44" s="41"/>
      <c r="J44" s="49"/>
      <c r="K44" s="10"/>
    </row>
    <row r="45" spans="1:14" ht="15" x14ac:dyDescent="0.2">
      <c r="A45" s="13"/>
      <c r="B45" s="14" t="s">
        <v>20</v>
      </c>
      <c r="C45" s="14"/>
      <c r="D45" s="41">
        <f>SUM(D22,D27,D36,D43)</f>
        <v>112237.66999999998</v>
      </c>
      <c r="E45" s="52"/>
      <c r="F45" s="41">
        <f>SUM(F22,F27,F36,F43)</f>
        <v>118700</v>
      </c>
      <c r="G45" s="41"/>
      <c r="H45" s="41">
        <f>SUM(H22,H27,H36,H43)</f>
        <v>116377.68</v>
      </c>
      <c r="I45" s="41"/>
      <c r="J45" s="41">
        <f>SUM(J22,J27,J36,J43)</f>
        <v>91334</v>
      </c>
      <c r="K45" s="10"/>
    </row>
    <row r="46" spans="1:14" ht="15" x14ac:dyDescent="0.2">
      <c r="A46" s="13"/>
      <c r="B46" s="13"/>
      <c r="C46" s="13"/>
      <c r="D46" s="41"/>
      <c r="E46" s="41"/>
      <c r="F46" s="41"/>
      <c r="G46" s="41"/>
      <c r="H46" s="41"/>
      <c r="I46" s="41"/>
      <c r="J46" s="41"/>
      <c r="K46" s="10"/>
    </row>
    <row r="47" spans="1:14" ht="15.75" thickBot="1" x14ac:dyDescent="0.25">
      <c r="A47" s="13"/>
      <c r="B47" s="14" t="s">
        <v>21</v>
      </c>
      <c r="C47" s="14"/>
      <c r="D47" s="51">
        <f>D14-D45</f>
        <v>13752.360000000015</v>
      </c>
      <c r="E47" s="52"/>
      <c r="F47" s="51">
        <f>F14-F45</f>
        <v>6800</v>
      </c>
      <c r="G47" s="41"/>
      <c r="H47" s="51">
        <f>H14-H45</f>
        <v>8269.070000000007</v>
      </c>
      <c r="I47" s="41"/>
      <c r="J47" s="51">
        <f>J14-J45</f>
        <v>4507.1849056603824</v>
      </c>
      <c r="K47" s="10"/>
    </row>
    <row r="48" spans="1:14" ht="13.5" thickTop="1" x14ac:dyDescent="0.2">
      <c r="A48" s="15"/>
      <c r="B48" s="15"/>
      <c r="C48" s="15"/>
      <c r="D48" s="55"/>
      <c r="E48" s="55"/>
      <c r="F48" s="55"/>
      <c r="G48" s="55"/>
      <c r="H48" s="55"/>
      <c r="I48" s="55"/>
      <c r="J48" s="55"/>
      <c r="K48" s="32"/>
    </row>
    <row r="49" spans="1:11" x14ac:dyDescent="0.2">
      <c r="A49" s="15"/>
      <c r="B49" s="15"/>
      <c r="C49" s="15"/>
      <c r="D49" s="55"/>
      <c r="E49" s="55"/>
      <c r="F49" s="55"/>
      <c r="G49" s="55"/>
      <c r="H49" s="55"/>
      <c r="I49" s="55"/>
      <c r="J49" s="55"/>
      <c r="K49" s="32"/>
    </row>
    <row r="50" spans="1:11" x14ac:dyDescent="0.2">
      <c r="A50" s="15"/>
      <c r="B50" s="16"/>
      <c r="C50" s="16"/>
      <c r="D50" s="56"/>
      <c r="E50" s="56"/>
      <c r="F50" s="56"/>
      <c r="G50" s="55"/>
      <c r="H50" s="55"/>
      <c r="I50" s="55"/>
      <c r="J50" s="55"/>
      <c r="K50" s="32"/>
    </row>
    <row r="51" spans="1:11" x14ac:dyDescent="0.2">
      <c r="A51" s="15"/>
      <c r="B51" s="16"/>
      <c r="C51" s="16"/>
      <c r="D51" s="56"/>
      <c r="E51" s="56"/>
      <c r="F51" s="56"/>
      <c r="G51" s="55"/>
      <c r="H51" s="55"/>
      <c r="I51" s="55"/>
      <c r="J51" s="55"/>
      <c r="K51" s="32"/>
    </row>
    <row r="52" spans="1:11" x14ac:dyDescent="0.2">
      <c r="A52" s="15"/>
      <c r="B52" s="16"/>
      <c r="C52" s="16"/>
      <c r="D52" s="56"/>
      <c r="E52" s="56"/>
      <c r="F52" s="56"/>
      <c r="G52" s="55"/>
      <c r="H52" s="55"/>
      <c r="I52" s="55"/>
      <c r="J52" s="55"/>
      <c r="K52" s="32"/>
    </row>
    <row r="53" spans="1:11" x14ac:dyDescent="0.2">
      <c r="D53" s="21"/>
      <c r="E53" s="21"/>
      <c r="F53" s="21"/>
      <c r="G53" s="21"/>
      <c r="H53" s="21"/>
      <c r="I53" s="21"/>
      <c r="J53" s="21"/>
    </row>
    <row r="54" spans="1:11" x14ac:dyDescent="0.2">
      <c r="D54" s="21"/>
      <c r="E54" s="21"/>
      <c r="F54" s="21"/>
      <c r="G54" s="21"/>
      <c r="H54" s="21"/>
      <c r="I54" s="21"/>
      <c r="J54" s="21"/>
    </row>
    <row r="56" spans="1:11" x14ac:dyDescent="0.2">
      <c r="H56" s="17"/>
    </row>
    <row r="58" spans="1:11" x14ac:dyDescent="0.2">
      <c r="G58" s="8"/>
      <c r="H58" s="18"/>
    </row>
  </sheetData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Balans (2022)</vt:lpstr>
      <vt:lpstr>Exploitatie met vergelijk.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Weel, Tom (NL - Amsterdam)</dc:creator>
  <cp:lastModifiedBy>van der Kolk, Sharon</cp:lastModifiedBy>
  <cp:lastPrinted>2019-01-22T17:24:59Z</cp:lastPrinted>
  <dcterms:created xsi:type="dcterms:W3CDTF">2019-01-10T19:53:01Z</dcterms:created>
  <dcterms:modified xsi:type="dcterms:W3CDTF">2023-03-15T08:02:36Z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2022-03-07T19:51:25Z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db1804f7-fa79-4a9a-9cbc-1e801e2e694f</vt:lpwstr>
  </property>
  <property fmtid="{D5CDD505-2E9C-101B-9397-08002B2CF9AE}" pid="8" name="MSIP_Label_ea60d57e-af5b-4752-ac57-3e4f28ca11dc_ContentBits">
    <vt:lpwstr>0</vt:lpwstr>
  </property>
</Properties>
</file>